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на 22.07.2015" sheetId="4" r:id="rId1"/>
  </sheets>
  <calcPr calcId="145621" refMode="R1C1"/>
</workbook>
</file>

<file path=xl/calcChain.xml><?xml version="1.0" encoding="utf-8"?>
<calcChain xmlns="http://schemas.openxmlformats.org/spreadsheetml/2006/main">
  <c r="L44" i="4" l="1"/>
  <c r="N56" i="4" l="1"/>
  <c r="M56" i="4"/>
  <c r="L56" i="4"/>
  <c r="K56" i="4"/>
  <c r="M38" i="4"/>
  <c r="M26" i="4"/>
  <c r="P89" i="4"/>
  <c r="P86" i="4" s="1"/>
  <c r="O89" i="4"/>
  <c r="O86" i="4" s="1"/>
  <c r="N89" i="4"/>
  <c r="N86" i="4" s="1"/>
  <c r="M89" i="4"/>
  <c r="M86" i="4" s="1"/>
  <c r="L89" i="4"/>
  <c r="L86" i="4" s="1"/>
  <c r="K89" i="4"/>
  <c r="K86" i="4" s="1"/>
  <c r="P83" i="4"/>
  <c r="O83" i="4"/>
  <c r="N83" i="4"/>
  <c r="M83" i="4"/>
  <c r="L83" i="4"/>
  <c r="K83" i="4"/>
  <c r="P76" i="4"/>
  <c r="O76" i="4"/>
  <c r="N76" i="4"/>
  <c r="M76" i="4"/>
  <c r="L76" i="4"/>
  <c r="K76" i="4"/>
  <c r="P72" i="4"/>
  <c r="O72" i="4"/>
  <c r="N72" i="4"/>
  <c r="M72" i="4"/>
  <c r="L72" i="4"/>
  <c r="K72" i="4"/>
  <c r="N69" i="4"/>
  <c r="N67" i="4" s="1"/>
  <c r="M69" i="4"/>
  <c r="M67" i="4" s="1"/>
  <c r="L68" i="4"/>
  <c r="L67" i="4" s="1"/>
  <c r="P67" i="4"/>
  <c r="O67" i="4"/>
  <c r="K67" i="4"/>
  <c r="P56" i="4"/>
  <c r="O56" i="4"/>
  <c r="P51" i="4"/>
  <c r="O51" i="4"/>
  <c r="N51" i="4"/>
  <c r="M51" i="4"/>
  <c r="L51" i="4"/>
  <c r="K51" i="4"/>
  <c r="P49" i="4"/>
  <c r="O49" i="4"/>
  <c r="N49" i="4"/>
  <c r="M49" i="4"/>
  <c r="L49" i="4"/>
  <c r="K49" i="4"/>
  <c r="P47" i="4"/>
  <c r="O47" i="4"/>
  <c r="N47" i="4"/>
  <c r="M47" i="4"/>
  <c r="L47" i="4"/>
  <c r="K47" i="4"/>
  <c r="L42" i="4"/>
  <c r="O43" i="4"/>
  <c r="O42" i="4" s="1"/>
  <c r="N43" i="4"/>
  <c r="N42" i="4" s="1"/>
  <c r="K43" i="4"/>
  <c r="K42" i="4" s="1"/>
  <c r="P42" i="4"/>
  <c r="M42" i="4"/>
  <c r="P38" i="4"/>
  <c r="O38" i="4"/>
  <c r="N38" i="4"/>
  <c r="L38" i="4"/>
  <c r="K38" i="4"/>
  <c r="P34" i="4"/>
  <c r="O34" i="4"/>
  <c r="N34" i="4"/>
  <c r="M34" i="4"/>
  <c r="L34" i="4"/>
  <c r="K34" i="4"/>
  <c r="P26" i="4"/>
  <c r="O26" i="4"/>
  <c r="N26" i="4"/>
  <c r="L26" i="4"/>
  <c r="K26" i="4"/>
  <c r="P22" i="4"/>
  <c r="O22" i="4"/>
  <c r="N22" i="4"/>
  <c r="M22" i="4"/>
  <c r="L22" i="4"/>
  <c r="K22" i="4"/>
  <c r="P10" i="4"/>
  <c r="O10" i="4"/>
  <c r="N10" i="4"/>
  <c r="M10" i="4"/>
  <c r="L10" i="4"/>
  <c r="K10" i="4"/>
  <c r="P9" i="4" l="1"/>
  <c r="P8" i="4" s="1"/>
  <c r="N9" i="4"/>
  <c r="N8" i="4" s="1"/>
  <c r="L9" i="4"/>
  <c r="L8" i="4" s="1"/>
  <c r="O9" i="4"/>
  <c r="O8" i="4" s="1"/>
  <c r="M9" i="4"/>
  <c r="M8" i="4" s="1"/>
  <c r="K9" i="4"/>
  <c r="K8" i="4" s="1"/>
</calcChain>
</file>

<file path=xl/sharedStrings.xml><?xml version="1.0" encoding="utf-8"?>
<sst xmlns="http://schemas.openxmlformats.org/spreadsheetml/2006/main" count="353" uniqueCount="272">
  <si>
    <t>№ п.п.</t>
  </si>
  <si>
    <t>Форма исполнения обязательства</t>
  </si>
  <si>
    <t>Отчетный год</t>
  </si>
  <si>
    <t>(n – 1)</t>
  </si>
  <si>
    <t>План</t>
  </si>
  <si>
    <t>Факт</t>
  </si>
  <si>
    <t>Расходные обязательства поселений</t>
  </si>
  <si>
    <t>РП</t>
  </si>
  <si>
    <t>1.1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</si>
  <si>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</si>
  <si>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</si>
  <si>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</t>
  </si>
  <si>
    <t>Финансирование расходов на содержание органов местного самоуправления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</si>
  <si>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</si>
  <si>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РП-А 1100</t>
  </si>
  <si>
    <t>1.1.13</t>
  </si>
  <si>
    <t>1.1.20</t>
  </si>
  <si>
    <t>1.1.23</t>
  </si>
  <si>
    <t>1.1.27</t>
  </si>
  <si>
    <t>Организация сбора и вывоза бытовых отходов и мусора</t>
  </si>
  <si>
    <t>1.1.29</t>
  </si>
  <si>
    <t>1.1.39</t>
  </si>
  <si>
    <t>1.2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</si>
  <si>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</t>
  </si>
  <si>
    <t>1.2.1</t>
  </si>
  <si>
    <t>1.3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</si>
  <si>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</si>
  <si>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</si>
  <si>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1.3.1</t>
  </si>
  <si>
    <t>Осуществление первичного воинского учета на территориях, где отсутствуют военные комиссариаты</t>
  </si>
  <si>
    <t>1.4</t>
  </si>
  <si>
    <t>РП-Г</t>
  </si>
  <si>
    <t>Резервные фонды местных администраций</t>
  </si>
  <si>
    <t>Социальная политика</t>
  </si>
  <si>
    <t>Глава администрации</t>
  </si>
  <si>
    <t>Г.И.Шорохов</t>
  </si>
  <si>
    <t>15.10.2010 г.</t>
  </si>
  <si>
    <t>Исп. Тихомирова Л.А.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</si>
  <si>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</si>
  <si>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и осуществление мероприятий по работе с детьми и молодежью в поселении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</si>
  <si>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</si>
  <si>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</si>
  <si>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Расходные обязательства, возникшие в результате  органами местного самоуправления поселений вопросов, не отнесенных к вопросам местного значения, в соответствии со ст. 14.1 ФЗ от 06.10.03 № 131-фз "об общих принципах самоуправления "</t>
  </si>
  <si>
    <t>Код бюджетной классификации (Рз,Прз)</t>
  </si>
  <si>
    <t>0103</t>
  </si>
  <si>
    <t>0104</t>
  </si>
  <si>
    <t>0107</t>
  </si>
  <si>
    <t>0409</t>
  </si>
  <si>
    <t>0501</t>
  </si>
  <si>
    <t>0309</t>
  </si>
  <si>
    <t>1105</t>
  </si>
  <si>
    <t>0503</t>
  </si>
  <si>
    <t>0412</t>
  </si>
  <si>
    <t>0707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</si>
  <si>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</si>
  <si>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</si>
  <si>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</si>
  <si>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</si>
  <si>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</si>
  <si>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</si>
  <si>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</si>
  <si>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</si>
  <si>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</si>
  <si>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Нормативно-правовые акты, договоры, соглашения муниципального образования</t>
  </si>
  <si>
    <t>0203</t>
  </si>
  <si>
    <t>0111</t>
  </si>
  <si>
    <t>0113</t>
  </si>
  <si>
    <t>01.01.2014-31.12.2016</t>
  </si>
  <si>
    <t>РП-А 0100</t>
  </si>
  <si>
    <t>РП-А 1300</t>
  </si>
  <si>
    <t>РП-А 2300</t>
  </si>
  <si>
    <t>РП-А 2700</t>
  </si>
  <si>
    <t>РП-А 2800</t>
  </si>
  <si>
    <t>РП-А 2900</t>
  </si>
  <si>
    <t>РП-А 3900</t>
  </si>
  <si>
    <t xml:space="preserve">РП-Б </t>
  </si>
  <si>
    <t>РП-В 0100</t>
  </si>
  <si>
    <t>Плановый период</t>
  </si>
  <si>
    <t>1.1.2</t>
  </si>
  <si>
    <t>Наименование вопроса местного значения, расходного полномочия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</si>
  <si>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</si>
  <si>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расходных обязательств (тыс. руб.с одним десятичным знаком)</t>
  </si>
  <si>
    <t>наименование и реквизиты нормативного правового акта</t>
  </si>
  <si>
    <t>дата вступления в силу и срок действия</t>
  </si>
  <si>
    <t>1.1.1.1</t>
  </si>
  <si>
    <t>0102</t>
  </si>
  <si>
    <t>1.1.1.2</t>
  </si>
  <si>
    <t>1.1.1.3</t>
  </si>
  <si>
    <t>1.1.1.4</t>
  </si>
  <si>
    <t>1.1.1.5</t>
  </si>
  <si>
    <t>Глава муниципального образования</t>
  </si>
  <si>
    <t>Председатель совета депутатов</t>
  </si>
  <si>
    <t>Центральный аппарат</t>
  </si>
  <si>
    <t>Аппарат местной администрации (исполнительно-распорядительного органа муниципального образования)</t>
  </si>
  <si>
    <t>Глава администрации  (исполнительно-распорядительного органа муниципального образования)</t>
  </si>
  <si>
    <t>РП-А 0200</t>
  </si>
  <si>
    <t>0113  0309</t>
  </si>
  <si>
    <t>1.1.2.1</t>
  </si>
  <si>
    <t>1.1.2.2</t>
  </si>
  <si>
    <t>обеспечение деятельности МКУ "Агентство по строительству и развитию территорий" БСП</t>
  </si>
  <si>
    <t>обеспечение деятельности МКУ "Охрана общественного порядка"</t>
  </si>
  <si>
    <t>1.1.4</t>
  </si>
  <si>
    <t>РП-А 0400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</si>
  <si>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</si>
  <si>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1001</t>
  </si>
  <si>
    <t>Выплата пенсии за выслугу лет лицам, замещавшим должности муниципальной службы, и доплаты к пенсиям лицам, замещавшим муниципальные должности</t>
  </si>
  <si>
    <t>1003</t>
  </si>
  <si>
    <t>1.1.11.</t>
  </si>
  <si>
    <t>0402</t>
  </si>
  <si>
    <t>обеспечение малоимущих граждан, проживающих в поселении и нуждающихся в улучшении жилищных условий, жилими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</si>
  <si>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 2000</t>
  </si>
  <si>
    <t>создание условий для организации досуга и обеспечения жителей поселения организаций культуры</t>
  </si>
  <si>
    <t>0102 0103 0104  0113</t>
  </si>
  <si>
    <t>1.1.1.6.</t>
  </si>
  <si>
    <t>1.1.20.1</t>
  </si>
  <si>
    <t>Договоры и соглашения, заключенные от имени администрации по обязательствам согласно расчета расходов</t>
  </si>
  <si>
    <t>1.1.28.</t>
  </si>
  <si>
    <t>РП-Б  0100</t>
  </si>
  <si>
    <t>РП-Б 0800</t>
  </si>
  <si>
    <t>1.2.2</t>
  </si>
  <si>
    <t xml:space="preserve">  РП-Г 1000        </t>
  </si>
  <si>
    <t xml:space="preserve"> 1003</t>
  </si>
  <si>
    <t>1.1.12.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</si>
  <si>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</si>
  <si>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РП-А 1200</t>
  </si>
  <si>
    <t>0402    0502</t>
  </si>
  <si>
    <t>0113 0801</t>
  </si>
  <si>
    <t>1.1.20.2</t>
  </si>
  <si>
    <t>0801</t>
  </si>
  <si>
    <t>Субсидия АМУ культурно-досуговый центр "Бугры" на выполнение муниципального задания по реализации программных мероприятий, направленных на развитие культуры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</si>
  <si>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</si>
  <si>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1.1.23.1</t>
  </si>
  <si>
    <t>Субсидия АМУ культурно-досуговый центр "Бугры" на выполнение муниципального задания по реализации программных мероприятий, направленных на развитие физической культуры и спорта</t>
  </si>
  <si>
    <r>
      <t xml:space="preserve"> </t>
    </r>
    <r>
      <rPr>
        <sz val="8"/>
        <rFont val="Times New Roman"/>
        <family val="1"/>
        <charset val="204"/>
      </rPr>
      <t>Выполнение других обязательств государства</t>
    </r>
  </si>
  <si>
    <t>1.1.11.1.</t>
  </si>
  <si>
    <t>Субсидия юридическим лицам(кроме государственных учреждений) и физическим лицам-производителям товаров, работ, услуг</t>
  </si>
  <si>
    <t>0502</t>
  </si>
  <si>
    <t>1.1.11.2</t>
  </si>
  <si>
    <t>Организация и выполнение работ по проектированию, ремонту и строительству объектов теплоснабжения</t>
  </si>
  <si>
    <t>1.1.11.3.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</si>
  <si>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</si>
  <si>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1.1.11.4.</t>
  </si>
  <si>
    <t>Субсидия юридическим лицам (кроме некоммерческих организаций) индивидуальным предпринимтаелям, физическим лицам</t>
  </si>
  <si>
    <t>1.1.12.1.</t>
  </si>
  <si>
    <t>1.1.12.2.</t>
  </si>
  <si>
    <t>Организация и выполнение работ по текущему содержанию и ремонту автомобильных дорог местного значения</t>
  </si>
  <si>
    <t>Организация и проведение работ по профилактике безопасности дорожного движения</t>
  </si>
  <si>
    <t>1.1.29.1.</t>
  </si>
  <si>
    <t>Организация и выполнение работ по пректированию и строительству сетей газоснабжения</t>
  </si>
  <si>
    <t>1.1.30.1.</t>
  </si>
  <si>
    <t>Организация работ по проектированию, ремонту и строительству объектов теплоснабжения</t>
  </si>
  <si>
    <t>Реализация генерального плана МО "Бугровское селькое поселение" и обеспечение градостроительного зонирования территрий</t>
  </si>
  <si>
    <t>1.1.30.3</t>
  </si>
  <si>
    <t>Подготовка документации по планировке территорий</t>
  </si>
  <si>
    <t>1.1.30.4.</t>
  </si>
  <si>
    <t>1.1.30.5</t>
  </si>
  <si>
    <t>Обеспечение рационального землеустройства и землепользования и градостроительной деятельности</t>
  </si>
  <si>
    <t>Субсидия юридическим лицам(кроме некоммерческих организаций) индивидуальным предпринимателям, физическим лицам</t>
  </si>
  <si>
    <t>1.1.13.1</t>
  </si>
  <si>
    <t>Другие общегосударственные вопросы  органов исполнительной власти муниципального образования "Бугровское сельское поселение"</t>
  </si>
  <si>
    <t xml:space="preserve">Организация и проведение работ по санитарному содержанию территории </t>
  </si>
  <si>
    <t>1.1.27.1</t>
  </si>
  <si>
    <t>1.1.28.1</t>
  </si>
  <si>
    <t>Организация работ по эксплуатации ЛЭП уличного освещения</t>
  </si>
  <si>
    <t>1.1.28.2</t>
  </si>
  <si>
    <t>Организация и выполнение работ по благоустройству дворовых территорий</t>
  </si>
  <si>
    <t>1.1.39.1.</t>
  </si>
  <si>
    <t>Субсидия АМУ культурно-досуговый центр "Бугры" на выполнение муниципального задания по реализации программных мероприятий, направленных на организацию занятости детей, подростков и молодежи в летний период</t>
  </si>
  <si>
    <t xml:space="preserve">Вовлечение детей, подростков и молодежи в гражданско- патриотическую деятельность, профилактика противоправных действий в подростковой среде </t>
  </si>
  <si>
    <t>1.1.39.2.</t>
  </si>
  <si>
    <t>1.1.39.3.</t>
  </si>
  <si>
    <t>Создание условий для развития и реализации творческого потенцеала детей, подростков и молодежи</t>
  </si>
  <si>
    <t>1.3.2</t>
  </si>
  <si>
    <t>РП-В 0600</t>
  </si>
  <si>
    <t>Осуществление отдельных государственных полномочий Ленинградской области в сфере административных правоотношений</t>
  </si>
  <si>
    <t>1.4.2.</t>
  </si>
  <si>
    <t>1.4.1.</t>
  </si>
  <si>
    <t>1.4.3.</t>
  </si>
  <si>
    <t>1.4.3.1.</t>
  </si>
  <si>
    <t>Оказание материальной и моральной поддержки малоимущим семьям с несовершеннолетними детьми и детьми-инвалидами</t>
  </si>
  <si>
    <t>1.4.3.2.</t>
  </si>
  <si>
    <t>Оказание социальной и материальной помощи ветеранам ВОВ, пенсионерам, инвалидам</t>
  </si>
  <si>
    <t>1.4.3.3.</t>
  </si>
  <si>
    <t>Оказание единовременной материальной помощи гражданам в связи с  трудной жизненной ситуацией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</si>
  <si>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</si>
  <si>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</si>
  <si>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 3200</t>
  </si>
  <si>
    <t>Материально-техническое оснащение мероприятий по предотвращению чрезвычайных ситуаций и стихийных бедствий</t>
  </si>
  <si>
    <t>1.1.32.1.</t>
  </si>
  <si>
    <t>Мероприятия по предупреждению и ликвидации последствий чрезвычайных ситуаций и стихийных бедствий</t>
  </si>
  <si>
    <t>1.1.32.2.</t>
  </si>
  <si>
    <t>0309  0310</t>
  </si>
  <si>
    <t>0310</t>
  </si>
  <si>
    <t>1.1.32.3.</t>
  </si>
  <si>
    <t>1.1.32.4</t>
  </si>
  <si>
    <t>1.1.11.5.</t>
  </si>
  <si>
    <t>решение совета депутатов , постановление админ о выделении субсидии</t>
  </si>
  <si>
    <t>Подготовка правил землепользования и застройки территОрий</t>
  </si>
  <si>
    <t>Поставновление администр.МО "БСП" от 21.12.2012 №328 "Об утвержд.положения о порядке расходования рез.фонда администрации МО "БСП"</t>
  </si>
  <si>
    <t>1.1.20.3</t>
  </si>
  <si>
    <t>Создание условий для организации досуга и отдыха жителей МО "БСП", вовлечение населения в культурно-досуговую деятельность</t>
  </si>
  <si>
    <t xml:space="preserve">передача полномочий в области архитектуры и градостроительства </t>
  </si>
  <si>
    <t>передача полномочий в области формирования, утверждения, исполнения бюджета поселения и контроль за исполнением данного бюджета</t>
  </si>
  <si>
    <t>1.2.3</t>
  </si>
  <si>
    <t>передача полномочий в области внешней прверки годового отчета</t>
  </si>
  <si>
    <t>запланировано</t>
  </si>
  <si>
    <t>исполнено</t>
  </si>
  <si>
    <r>
      <t>номер ст., части, пункта, подпункта</t>
    </r>
    <r>
      <rPr>
        <sz val="6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абзаца</t>
    </r>
  </si>
  <si>
    <t>Отчетный 2014 финансовый год</t>
  </si>
  <si>
    <t>Текущий 2015 финансовый год</t>
  </si>
  <si>
    <t>Очередной финансовый 2016 год</t>
  </si>
  <si>
    <t xml:space="preserve">финансовый 2017 год </t>
  </si>
  <si>
    <t xml:space="preserve">финансовый 2018год  </t>
  </si>
  <si>
    <t>Постановление администрации МО  от 02.12.2014  №372  "Об утверждении Порядка расходования и учета средств, предоставленных в виде субвенции  из областного бюджета "</t>
  </si>
  <si>
    <t>Решение Совета депутатов МО "Бугровское сельское поселение" от 19.10.11 № 52 "О создании муниципальных казенных учреждений"</t>
  </si>
  <si>
    <t>1.1.13.2</t>
  </si>
  <si>
    <t>1.1.13.3</t>
  </si>
  <si>
    <t>Уплата прочих налогов, сборов и иных платежей</t>
  </si>
  <si>
    <t>Непрограммные расходы органов исполнительной власти МО "Бугровское сельское поселение" в области капитального ремонта  многоквартирных домов, расположенных на территории МО</t>
  </si>
  <si>
    <t>1.1.29.1</t>
  </si>
  <si>
    <t>1.1.11.5</t>
  </si>
  <si>
    <t>Разработка программ комплексного развития систем коммун.инфраструктуры МО "БСП"</t>
  </si>
  <si>
    <t>Решение совета деп.от 19.12.14 №45"О бюджете МО "Бугровское сельское поселение" на 2015г. и на план.период 2015 и 2017 гг." (в ред.от 15.04.15, 22.07.15)</t>
  </si>
  <si>
    <t>Решение совета деп.от 18.12.13 №80"О бюджете МО "Бугровское сельское поселение"на 2014 г. и на плановый период 2015 и 2016 гг."(в ред.от 24.06.14, 13.08.14, 05.09.14, 19.12.14)</t>
  </si>
  <si>
    <t>Решение совета деп.  от 15.10.14 № 10 "О возложении полномочий главы админ.на главу МО  "Бугровское сельское поселение"Всеволожского МО Ленинградской области"</t>
  </si>
  <si>
    <t>16.10.2015- 17.10.2019</t>
  </si>
  <si>
    <t>решение совета деп.от 04.09.11 № 43 "Об утвержд.Положения об оплате труда работников муниципальных бюдж.и казенных учреждений МО "БСП" ВМР ЛО"</t>
  </si>
  <si>
    <t xml:space="preserve">решение №5 от 18.04.08"О размере ежегодных членских взносов ассоциации "Совет МО Лен.обл."                                                                                            </t>
  </si>
  <si>
    <t>решение совета депутатов от 24.06.14 № 20 "О назначении выборов депутатов совета депутатов МО "БСП" ВМР ЛО"</t>
  </si>
  <si>
    <t>Решение совета деп.от 15.11.13 №73"Об утвержд.штатно-должностной структуры аппарата сов.депут., администрации МО "БСП" на 2014г.</t>
  </si>
  <si>
    <t>Решение совета деп.от 19.11.14 №35"Об утвержд. организационной структуры аппарата сов.депут., администрации МО "БСП" на 2015г.</t>
  </si>
  <si>
    <t>Решение совета депутатов от 20.12.13 № 84 "О назначении денежного содержания председателю сов.депут.МО "БСП" на 2014г."</t>
  </si>
  <si>
    <t>01.01.2015, не установлен</t>
  </si>
  <si>
    <t>01.01.2013, не установлен</t>
  </si>
  <si>
    <t>01.01.2015-31.12.2015</t>
  </si>
  <si>
    <t>01.01.2014-31.12.2014</t>
  </si>
  <si>
    <t>Решение совета депутатов от 19.11.14 № 32 "О предоставлении льготы на приобретение твердого топлива на 2015г."</t>
  </si>
  <si>
    <t>Решение совета депутатов от 15.11.13 № 71 "О предоставлении льготы на приобретение твердого топлива на 2014г."</t>
  </si>
  <si>
    <t>Решение совета деп.от 19.12.2014 "Об утверждении реетра должностей, размера долж.окладов и оплата за классный чин муници.служащих МО "БСП" на 2015г."</t>
  </si>
  <si>
    <t>решение совета деп.от 16.11.12 №49 "Об утвержден.положения о порядке опл.труда и материального стимулирования мун.служ.,лиц,замещающих муниц.должности в рез.муниц.выборов и работн.,замещающихдолжн..не явл.муници.должностями"(в ред.19.08.15№46)</t>
  </si>
  <si>
    <t>1.2.4.</t>
  </si>
  <si>
    <t xml:space="preserve">Постановление администрации МО "Бугровское сельское поселение" от 13.11.2013 № 385  об утверждении МП «Проектирование, строительство, содержание и капитальный ремонт инженерных сетей в сфере ЖКХ   МО  «Бугровское сельское поселение» на  2014-2016гг.»(в ред.21.04.14,25.06.14, 29.07.14, 15.09.14,20.10.14; 12.03.15,25.05.15, 22.06.15, 10.07.15, 12.08.15)
</t>
  </si>
  <si>
    <t xml:space="preserve">Постановление администрации МО "Бугровское сельское поселение" от 13.11.2013 № 385  об утверждении МП «Проектирование, строительство, содержание и капитальный ремонт инженерных сетей в сфере ЖКХ   МО  «Бугровское сельское поселение» на  2014-2016гг.» (в ред.21.04.14,25.06.14, 29.07.14, 15.09.14,20.10.14; 12.03.15,25.05.15, 22.06.15, 10.07.15, 12.08.15)
</t>
  </si>
  <si>
    <t xml:space="preserve">Постановление администрации МО "Бугровское сельское поселение" от 13.11.2013 № 385  об утверждении МП «Проектирование, строительство, содержание и капитальный ремонт инженерных сетей в сфере ЖКХ   МО  «Бугровское сельское поселение»  на  2014-2016гг.»  (в ред.21.04.14,25.06.14, 29.07.14, 15.09.14,20.10.14; 12.03.15,25.05.15, 22.06.15, 10.07.15, 12.08.15)
</t>
  </si>
  <si>
    <t xml:space="preserve">Постановление администрации МО "Бугровское сельское поселение" от 13.11.2013 № 382  об утверждении МП «Комплексная муниципальная программа по  благоустройству и развитию территории МО «Бугровское сельское поселение» на 2014-2016гг.» (в ред.21.04.14, 25.06.14, 29.07.14,05.09.14, 20.10.14; 19.03.15, 31.03.15, 22.06.15, 10.07.15, 12.08.15)
</t>
  </si>
  <si>
    <t>(Жилищный кодекс РФ, ст.2,п.6.1), Решение совета деп.от 18.12.13 №80"О бюджете МО "Бугровское сельское поселение"на 2014 г. и на плановый период 2015 и 2016 гг."(в ред.от 24.06.14, 13.08.14, 05.09.14, 19.12.14)</t>
  </si>
  <si>
    <t xml:space="preserve"> Постановление от 11.11.2013 № 378  об утверждении МП«Комплексная муниципальная программа по культуре, физической культуре и спорту, реализация молодежной политики и других вопросов в области социальной политики  на территории МО «Бугровское сельское поселение» на 2014-2016гг.»(в ред.25.06.14, 12.03.15,27.03.15, 15.04.15,12.08.15)
</t>
  </si>
  <si>
    <t xml:space="preserve">Постановление администрации МО "Бугровское сельское поселение" от 13.11.2013 № 382  об утверждении МП «Комплексная муниципальная программа по  благоустройству и развитию территории МО «Бугровское сельское поселение» на 2014-2016гг.» (в  ред. 15,25.06.14, 29.07.14, 05.09.14, 20.10.14, 31.03.15, 22.06.15 ,10.07.15 ,12.08.15)
</t>
  </si>
  <si>
    <t>постановление администрации  от 18.03.2015 г. № 169 «Об утверждении муниципальной программы «Развитие части территорий муниципального образования «Бугровское сельское поселение» Всеволожского муниципального района  Ленинградской области на 2015 -2017 годы»  (в ред. 12.08.15)</t>
  </si>
  <si>
    <t xml:space="preserve">Постановление администрации МО "Бугровское сельское поселение" от 13.11.2013 № 385  об утверждении МП «Проектирование, строительство, содержание и капитальный ремонт инженерных сетей в сфере ЖКХ   МО  «Бугровское сельское поселение»  на  2014-2016гг.» (в ред.15.09.14, 27.03.15, 12.08.15)
</t>
  </si>
  <si>
    <t xml:space="preserve">Постановление админ.от 13.11.2013 № 383 об утверждении МП «Предупреждение и ликвидация последствий чрезвычайных ситуаций и стихийных бедствий на территории МО «Бугровское сельское поселение на   2014-2016гг.»(в ред.31.07.14, 27.03.15, 10.07.15, 12.08.15)
</t>
  </si>
  <si>
    <t>решение совета деп. от 19.11.14 №30 "О передаче части полномочий в обл.внешней проверке годового отчета МО "БСП" за 2015 г."</t>
  </si>
  <si>
    <t>решение совета деп. от 20.12.13 №86 "О передаче части полномочий в обл.внешней проверке годового отчета МО "БСП" за 2015 г."</t>
  </si>
  <si>
    <t>решение совета деп.  от 15.11.13 № 69 "О передаче полномочий в области  формирования,исполненияи,контроля  бюджета МО "БСП" Ком.фин.адм. МО "Всев.мун.район" Лен.области на 2014г."</t>
  </si>
  <si>
    <t>решение совета деп.  от 19.11.14 № 29  "О передаче полномочий в области  формирования,исполненияи,контроля  бюджета МО "БСП" Ком.фин.адм. МО "Всев.мун.район" Лен.области на 2015г."</t>
  </si>
  <si>
    <t>01.01.2015-31.12.2017</t>
  </si>
  <si>
    <t xml:space="preserve">Постановление администрации МО "Бугровское сельское поселение" от 13.11.2013 № 382  об утверждении МП «Комплексная муниципальная программа по  благоустройству и развитию территории МО «Бугровское сельское поселение» на 2014-2016гг.»(в ред.21.04.14, 25.06.14, 29.07.14, 05.09.14,20.10.14, 31.03.15, 22.06.15, 10.07.15, 12.08.15)
</t>
  </si>
  <si>
    <t>01.04.2015-31.12.2017</t>
  </si>
  <si>
    <t>решение совета деп.  от 15.11.13 №66 "О передаче полномочий в обл.архит.и градостроит.на 2014г."</t>
  </si>
  <si>
    <t>решение совета деп.  от 19.11.14 №30 "О передаче полномочий в обл.архит.и градостроит.на 2015г."</t>
  </si>
  <si>
    <t>Решение совета депутатов от 23.05.12 №26 "Об утвержд.положения о порядке назначения и выплаты пенсии за выслугу лет лицам, замещающим должности мун.службы в МО "БСП" (в ред.05.09.14)</t>
  </si>
  <si>
    <t xml:space="preserve"> Постановление администрации МО "Бугровское сельское поселение" от 11.11.2013 № 378  об утверждении МП«Комплексная муниципальная программа по культуре, физической культуре и спорту, реализация молодежной политики и других вопросов в области социальной политики  на территории МО «Бугровское сельское поселение» на 2014-2016гг.»(в ред.25.06.14, 12.03.15,27.03.15, 15.04.15,12.08.15)</t>
  </si>
  <si>
    <t>01.01.2014- 31.12.2016</t>
  </si>
  <si>
    <t>01.01.2014-30.09.2014</t>
  </si>
  <si>
    <t>Решение совета деп.от 19.11.14 №35"Об утвержд. организационной структуры аппарата сов.депут., администрации МО "БСП" .</t>
  </si>
  <si>
    <t>01.01.2008, не установлен</t>
  </si>
  <si>
    <t>01.07.2014-31.12.2014</t>
  </si>
  <si>
    <t xml:space="preserve">Постановление администрации МО "Бугровское сельское поселение" от 13.11.2013 № 385  об утверждении МП «Проектирование, строительство, содержание и капитальный ремонт инженерных сетей в сфере ЖКХ   МО  «Бугровское сельское поселение» на  2014-2016гг.»  (в ред.21.04.14,25.06.14, 29.07.14, 15.09.14,20.10.14; 12.03.15,25.05.15, 22.06.15, 10.07.15, 12.08.15)
</t>
  </si>
  <si>
    <t>01.06.12, не установлен</t>
  </si>
  <si>
    <t>Реестр расходных обязательств МО "Бугровское сельское поселение"  Всеволожского муниципального района Ленинградской области  на  2015-2017 годы                                     на 22 июля 2015 г.</t>
  </si>
  <si>
    <t>Решение совета деп.от 20.12.13 №83 "О назначении денежного содерж.главе администр.МО "БСП" на 2014г."</t>
  </si>
  <si>
    <r>
      <t xml:space="preserve">1001 0111 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1003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</si>
</sst>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0.0"/>
    <numFmt numFmtId="166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3" tint="-0.249977111117893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8"/>
      <name val="Arial"/>
      <family val="2"/>
    </font>
    <font>
      <sz val="8"/>
      <color theme="3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278">
    <xf numFmtId="0" fontId="0" fillId="0" borderId="0" xfId="0"/>
    <xf numFmtId="165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wrapText="1"/>
    </xf>
    <xf numFmtId="14" fontId="2" fillId="0" borderId="4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9" fillId="0" borderId="1" xfId="0" applyNumberFormat="1" applyFont="1" applyFill="1" applyBorder="1" applyAlignment="1">
      <alignment horizontal="right" vertical="center" textRotation="90" wrapText="1"/>
    </xf>
    <xf numFmtId="49" fontId="13" fillId="0" borderId="2" xfId="0" applyNumberFormat="1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right" vertical="center" textRotation="90" wrapText="1"/>
    </xf>
    <xf numFmtId="49" fontId="2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 wrapText="1"/>
    </xf>
    <xf numFmtId="0" fontId="2" fillId="0" borderId="1" xfId="0" applyFont="1" applyFill="1" applyBorder="1" applyAlignment="1">
      <alignment textRotation="90"/>
    </xf>
    <xf numFmtId="165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textRotation="90"/>
    </xf>
    <xf numFmtId="49" fontId="2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9" fontId="9" fillId="0" borderId="4" xfId="0" applyNumberFormat="1" applyFont="1" applyFill="1" applyBorder="1" applyAlignment="1">
      <alignment horizontal="right" vertical="center" textRotation="90" wrapText="1"/>
    </xf>
    <xf numFmtId="0" fontId="6" fillId="0" borderId="1" xfId="0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right" vertical="center" textRotation="90" wrapText="1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wrapText="1"/>
    </xf>
    <xf numFmtId="165" fontId="3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vertical="center" wrapText="1"/>
    </xf>
    <xf numFmtId="49" fontId="8" fillId="0" borderId="1" xfId="1" applyNumberFormat="1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right" vertical="center"/>
    </xf>
    <xf numFmtId="165" fontId="2" fillId="0" borderId="4" xfId="0" applyNumberFormat="1" applyFont="1" applyFill="1" applyBorder="1" applyAlignment="1">
      <alignment horizontal="right" vertical="center"/>
    </xf>
    <xf numFmtId="165" fontId="2" fillId="0" borderId="4" xfId="0" applyNumberFormat="1" applyFont="1" applyFill="1" applyBorder="1" applyAlignment="1">
      <alignment vertical="center"/>
    </xf>
    <xf numFmtId="165" fontId="2" fillId="0" borderId="2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165" fontId="2" fillId="0" borderId="4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49" fontId="13" fillId="0" borderId="1" xfId="0" applyNumberFormat="1" applyFont="1" applyFill="1" applyBorder="1" applyAlignment="1">
      <alignment horizontal="left" vertical="top" wrapText="1"/>
    </xf>
    <xf numFmtId="14" fontId="2" fillId="0" borderId="4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7" xfId="0" applyFont="1" applyFill="1" applyBorder="1"/>
    <xf numFmtId="1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/>
    <xf numFmtId="0" fontId="10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14" fontId="2" fillId="0" borderId="1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14" fontId="2" fillId="0" borderId="2" xfId="0" applyNumberFormat="1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165" fontId="2" fillId="0" borderId="2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textRotation="90" wrapText="1"/>
    </xf>
    <xf numFmtId="49" fontId="2" fillId="0" borderId="1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vertical="top"/>
    </xf>
    <xf numFmtId="14" fontId="16" fillId="0" borderId="2" xfId="0" applyNumberFormat="1" applyFont="1" applyFill="1" applyBorder="1" applyAlignment="1">
      <alignment vertical="center" wrapText="1"/>
    </xf>
    <xf numFmtId="14" fontId="2" fillId="0" borderId="7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right" vertical="center" wrapText="1"/>
    </xf>
    <xf numFmtId="165" fontId="2" fillId="0" borderId="4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vertical="top" wrapText="1"/>
    </xf>
    <xf numFmtId="0" fontId="10" fillId="0" borderId="4" xfId="0" applyFont="1" applyFill="1" applyBorder="1" applyAlignment="1">
      <alignment wrapText="1"/>
    </xf>
    <xf numFmtId="164" fontId="2" fillId="0" borderId="4" xfId="0" applyNumberFormat="1" applyFont="1" applyFill="1" applyBorder="1" applyAlignment="1">
      <alignment vertical="center" wrapText="1"/>
    </xf>
    <xf numFmtId="49" fontId="10" fillId="0" borderId="4" xfId="0" applyNumberFormat="1" applyFont="1" applyFill="1" applyBorder="1" applyAlignment="1">
      <alignment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textRotation="90" wrapText="1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6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2" fontId="2" fillId="0" borderId="2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vertical="center" textRotation="90" wrapText="1"/>
    </xf>
    <xf numFmtId="164" fontId="2" fillId="0" borderId="1" xfId="0" applyNumberFormat="1" applyFont="1" applyFill="1" applyBorder="1" applyAlignment="1">
      <alignment horizontal="left" vertical="center" wrapText="1"/>
    </xf>
    <xf numFmtId="14" fontId="12" fillId="0" borderId="4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2" fillId="0" borderId="0" xfId="0" applyNumberFormat="1" applyFont="1" applyFill="1"/>
    <xf numFmtId="49" fontId="2" fillId="0" borderId="1" xfId="0" applyNumberFormat="1" applyFont="1" applyFill="1" applyBorder="1" applyAlignment="1">
      <alignment horizontal="left" vertical="center" wrapText="1"/>
    </xf>
    <xf numFmtId="165" fontId="3" fillId="0" borderId="4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right" vertical="center" textRotation="90" wrapText="1"/>
    </xf>
    <xf numFmtId="164" fontId="2" fillId="0" borderId="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14" fontId="11" fillId="0" borderId="1" xfId="0" applyNumberFormat="1" applyFont="1" applyFill="1" applyBorder="1" applyAlignment="1">
      <alignment horizontal="right" vertical="center" textRotation="90" wrapText="1"/>
    </xf>
    <xf numFmtId="0" fontId="4" fillId="0" borderId="1" xfId="0" applyFont="1" applyFill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/>
    </xf>
    <xf numFmtId="164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14" fontId="8" fillId="0" borderId="0" xfId="0" applyNumberFormat="1" applyFont="1" applyFill="1" applyAlignment="1">
      <alignment horizontal="center" wrapText="1"/>
    </xf>
    <xf numFmtId="10" fontId="2" fillId="0" borderId="0" xfId="0" applyNumberFormat="1" applyFont="1" applyFill="1" applyAlignment="1">
      <alignment wrapText="1"/>
    </xf>
    <xf numFmtId="14" fontId="6" fillId="0" borderId="0" xfId="0" applyNumberFormat="1" applyFont="1" applyFill="1" applyAlignment="1">
      <alignment horizontal="center" wrapText="1"/>
    </xf>
    <xf numFmtId="49" fontId="8" fillId="0" borderId="0" xfId="0" applyNumberFormat="1" applyFont="1" applyFill="1" applyAlignment="1">
      <alignment horizontal="center" wrapText="1"/>
    </xf>
    <xf numFmtId="14" fontId="2" fillId="0" borderId="0" xfId="0" applyNumberFormat="1" applyFont="1" applyFill="1" applyAlignment="1">
      <alignment horizontal="center" wrapText="1"/>
    </xf>
    <xf numFmtId="14" fontId="5" fillId="0" borderId="0" xfId="0" applyNumberFormat="1" applyFont="1" applyFill="1" applyAlignment="1">
      <alignment horizont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 textRotation="90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/>
    </xf>
    <xf numFmtId="14" fontId="2" fillId="0" borderId="4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center" textRotation="90" wrapText="1"/>
    </xf>
    <xf numFmtId="0" fontId="8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9" xfId="0" applyFont="1" applyFill="1" applyBorder="1"/>
    <xf numFmtId="0" fontId="2" fillId="0" borderId="2" xfId="0" applyFont="1" applyFill="1" applyBorder="1"/>
    <xf numFmtId="164" fontId="2" fillId="0" borderId="4" xfId="0" applyNumberFormat="1" applyFont="1" applyFill="1" applyBorder="1" applyAlignment="1">
      <alignment vertical="top" wrapText="1"/>
    </xf>
    <xf numFmtId="0" fontId="6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/>
    <xf numFmtId="0" fontId="18" fillId="0" borderId="1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textRotation="90" wrapText="1"/>
    </xf>
    <xf numFmtId="49" fontId="2" fillId="0" borderId="4" xfId="0" applyNumberFormat="1" applyFont="1" applyFill="1" applyBorder="1" applyAlignment="1">
      <alignment horizontal="center" vertical="center" textRotation="90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 textRotation="90" wrapText="1"/>
    </xf>
    <xf numFmtId="49" fontId="9" fillId="0" borderId="4" xfId="0" applyNumberFormat="1" applyFont="1" applyFill="1" applyBorder="1" applyAlignment="1">
      <alignment horizontal="center" vertical="center" textRotation="90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textRotation="90" wrapText="1"/>
    </xf>
    <xf numFmtId="0" fontId="2" fillId="0" borderId="3" xfId="0" applyFont="1" applyFill="1" applyBorder="1" applyAlignment="1">
      <alignment horizontal="left" vertical="center" textRotation="90" wrapText="1"/>
    </xf>
    <xf numFmtId="0" fontId="2" fillId="0" borderId="4" xfId="0" applyFont="1" applyFill="1" applyBorder="1" applyAlignment="1">
      <alignment horizontal="left" vertical="center" textRotation="90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right" vertical="center" textRotation="90" wrapText="1"/>
    </xf>
    <xf numFmtId="49" fontId="9" fillId="0" borderId="3" xfId="0" applyNumberFormat="1" applyFont="1" applyFill="1" applyBorder="1" applyAlignment="1">
      <alignment horizontal="right" vertical="center" textRotation="90" wrapText="1"/>
    </xf>
    <xf numFmtId="49" fontId="9" fillId="0" borderId="4" xfId="0" applyNumberFormat="1" applyFont="1" applyFill="1" applyBorder="1" applyAlignment="1">
      <alignment horizontal="right" vertical="center" textRotation="90" wrapText="1"/>
    </xf>
    <xf numFmtId="49" fontId="9" fillId="0" borderId="3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left" vertical="top" wrapText="1"/>
    </xf>
    <xf numFmtId="14" fontId="2" fillId="0" borderId="3" xfId="0" applyNumberFormat="1" applyFont="1" applyFill="1" applyBorder="1" applyAlignment="1">
      <alignment horizontal="left" vertical="top" wrapText="1"/>
    </xf>
    <xf numFmtId="14" fontId="2" fillId="0" borderId="4" xfId="0" applyNumberFormat="1" applyFont="1" applyFill="1" applyBorder="1" applyAlignment="1">
      <alignment horizontal="left" vertical="top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5" fontId="2" fillId="0" borderId="4" xfId="0" applyNumberFormat="1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vertical="center" textRotation="90" wrapText="1"/>
    </xf>
    <xf numFmtId="49" fontId="2" fillId="0" borderId="4" xfId="0" applyNumberFormat="1" applyFont="1" applyFill="1" applyBorder="1" applyAlignment="1">
      <alignment horizontal="right" vertical="center" textRotation="90" wrapText="1"/>
    </xf>
    <xf numFmtId="0" fontId="2" fillId="0" borderId="0" xfId="2" applyNumberFormat="1" applyFont="1" applyFill="1" applyBorder="1" applyAlignment="1">
      <alignment horizontal="left" vertical="top" wrapText="1"/>
    </xf>
    <xf numFmtId="14" fontId="2" fillId="0" borderId="2" xfId="0" applyNumberFormat="1" applyFont="1" applyFill="1" applyBorder="1" applyAlignment="1">
      <alignment horizontal="left" vertical="center" wrapText="1"/>
    </xf>
    <xf numFmtId="14" fontId="2" fillId="0" borderId="4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top" wrapText="1"/>
    </xf>
    <xf numFmtId="49" fontId="8" fillId="0" borderId="4" xfId="0" applyNumberFormat="1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right" vertical="center" wrapText="1"/>
    </xf>
    <xf numFmtId="165" fontId="3" fillId="0" borderId="4" xfId="0" applyNumberFormat="1" applyFont="1" applyFill="1" applyBorder="1" applyAlignment="1">
      <alignment horizontal="right" vertical="center" wrapText="1"/>
    </xf>
    <xf numFmtId="165" fontId="3" fillId="0" borderId="3" xfId="0" applyNumberFormat="1" applyFont="1" applyFill="1" applyBorder="1" applyAlignment="1">
      <alignment horizontal="right" vertical="center" wrapText="1"/>
    </xf>
    <xf numFmtId="49" fontId="8" fillId="0" borderId="2" xfId="1" applyNumberFormat="1" applyFont="1" applyFill="1" applyBorder="1" applyAlignment="1">
      <alignment horizontal="left" vertical="center" wrapText="1"/>
    </xf>
    <xf numFmtId="49" fontId="8" fillId="0" borderId="4" xfId="1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textRotation="90"/>
    </xf>
    <xf numFmtId="0" fontId="2" fillId="0" borderId="4" xfId="0" applyFont="1" applyFill="1" applyBorder="1" applyAlignment="1">
      <alignment horizontal="center" textRotation="90"/>
    </xf>
    <xf numFmtId="0" fontId="17" fillId="0" borderId="0" xfId="0" applyFont="1" applyFill="1" applyBorder="1" applyAlignment="1">
      <alignment horizontal="center" vertical="top" wrapText="1"/>
    </xf>
    <xf numFmtId="14" fontId="2" fillId="0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0"/>
  <sheetViews>
    <sheetView tabSelected="1" topLeftCell="A85" workbookViewId="0">
      <selection activeCell="E97" sqref="E97:E99"/>
    </sheetView>
  </sheetViews>
  <sheetFormatPr defaultRowHeight="11.25" outlineLevelCol="1" x14ac:dyDescent="0.2"/>
  <cols>
    <col min="1" max="1" width="8.28515625" style="131" customWidth="1"/>
    <col min="2" max="2" width="64" style="136" customWidth="1"/>
    <col min="3" max="3" width="6.7109375" style="136" customWidth="1"/>
    <col min="4" max="4" width="6" style="136" customWidth="1"/>
    <col min="5" max="5" width="48.140625" style="6" customWidth="1"/>
    <col min="6" max="6" width="8.140625" style="6" customWidth="1"/>
    <col min="7" max="7" width="8.85546875" style="6" customWidth="1"/>
    <col min="8" max="8" width="16.85546875" style="6" hidden="1" customWidth="1"/>
    <col min="9" max="10" width="6.7109375" style="5" hidden="1" customWidth="1" outlineLevel="1"/>
    <col min="11" max="11" width="8.42578125" style="5" customWidth="1" outlineLevel="1"/>
    <col min="12" max="12" width="7.140625" style="5" customWidth="1"/>
    <col min="13" max="13" width="7.5703125" style="26" customWidth="1"/>
    <col min="14" max="14" width="7.5703125" style="6" customWidth="1" outlineLevel="1"/>
    <col min="15" max="15" width="8.7109375" style="128" customWidth="1"/>
    <col min="16" max="16" width="7.42578125" style="128" customWidth="1"/>
    <col min="17" max="17" width="5.5703125" style="128" customWidth="1"/>
    <col min="18" max="18" width="5.7109375" style="128" customWidth="1"/>
    <col min="19" max="253" width="9.140625" style="128"/>
    <col min="254" max="254" width="4.7109375" style="128" customWidth="1"/>
    <col min="255" max="255" width="20.5703125" style="128" customWidth="1"/>
    <col min="256" max="256" width="20" style="128" customWidth="1"/>
    <col min="257" max="257" width="6.42578125" style="128" customWidth="1"/>
    <col min="258" max="258" width="8.5703125" style="128" customWidth="1"/>
    <col min="259" max="259" width="10.85546875" style="128" customWidth="1"/>
    <col min="260" max="260" width="8.42578125" style="128" customWidth="1"/>
    <col min="261" max="261" width="14.42578125" style="128" customWidth="1"/>
    <col min="262" max="262" width="6.28515625" style="128" customWidth="1"/>
    <col min="263" max="263" width="8.85546875" style="128" customWidth="1"/>
    <col min="264" max="266" width="0" style="128" hidden="1" customWidth="1"/>
    <col min="267" max="267" width="7.85546875" style="128" customWidth="1"/>
    <col min="268" max="269" width="7.5703125" style="128" customWidth="1"/>
    <col min="270" max="270" width="8.7109375" style="128" customWidth="1"/>
    <col min="271" max="271" width="11.5703125" style="128" bestFit="1" customWidth="1"/>
    <col min="272" max="509" width="9.140625" style="128"/>
    <col min="510" max="510" width="4.7109375" style="128" customWidth="1"/>
    <col min="511" max="511" width="20.5703125" style="128" customWidth="1"/>
    <col min="512" max="512" width="20" style="128" customWidth="1"/>
    <col min="513" max="513" width="6.42578125" style="128" customWidth="1"/>
    <col min="514" max="514" width="8.5703125" style="128" customWidth="1"/>
    <col min="515" max="515" width="10.85546875" style="128" customWidth="1"/>
    <col min="516" max="516" width="8.42578125" style="128" customWidth="1"/>
    <col min="517" max="517" width="14.42578125" style="128" customWidth="1"/>
    <col min="518" max="518" width="6.28515625" style="128" customWidth="1"/>
    <col min="519" max="519" width="8.85546875" style="128" customWidth="1"/>
    <col min="520" max="522" width="0" style="128" hidden="1" customWidth="1"/>
    <col min="523" max="523" width="7.85546875" style="128" customWidth="1"/>
    <col min="524" max="525" width="7.5703125" style="128" customWidth="1"/>
    <col min="526" max="526" width="8.7109375" style="128" customWidth="1"/>
    <col min="527" max="527" width="11.5703125" style="128" bestFit="1" customWidth="1"/>
    <col min="528" max="765" width="9.140625" style="128"/>
    <col min="766" max="766" width="4.7109375" style="128" customWidth="1"/>
    <col min="767" max="767" width="20.5703125" style="128" customWidth="1"/>
    <col min="768" max="768" width="20" style="128" customWidth="1"/>
    <col min="769" max="769" width="6.42578125" style="128" customWidth="1"/>
    <col min="770" max="770" width="8.5703125" style="128" customWidth="1"/>
    <col min="771" max="771" width="10.85546875" style="128" customWidth="1"/>
    <col min="772" max="772" width="8.42578125" style="128" customWidth="1"/>
    <col min="773" max="773" width="14.42578125" style="128" customWidth="1"/>
    <col min="774" max="774" width="6.28515625" style="128" customWidth="1"/>
    <col min="775" max="775" width="8.85546875" style="128" customWidth="1"/>
    <col min="776" max="778" width="0" style="128" hidden="1" customWidth="1"/>
    <col min="779" max="779" width="7.85546875" style="128" customWidth="1"/>
    <col min="780" max="781" width="7.5703125" style="128" customWidth="1"/>
    <col min="782" max="782" width="8.7109375" style="128" customWidth="1"/>
    <col min="783" max="783" width="11.5703125" style="128" bestFit="1" customWidth="1"/>
    <col min="784" max="1021" width="9.140625" style="128"/>
    <col min="1022" max="1022" width="4.7109375" style="128" customWidth="1"/>
    <col min="1023" max="1023" width="20.5703125" style="128" customWidth="1"/>
    <col min="1024" max="1024" width="20" style="128" customWidth="1"/>
    <col min="1025" max="1025" width="6.42578125" style="128" customWidth="1"/>
    <col min="1026" max="1026" width="8.5703125" style="128" customWidth="1"/>
    <col min="1027" max="1027" width="10.85546875" style="128" customWidth="1"/>
    <col min="1028" max="1028" width="8.42578125" style="128" customWidth="1"/>
    <col min="1029" max="1029" width="14.42578125" style="128" customWidth="1"/>
    <col min="1030" max="1030" width="6.28515625" style="128" customWidth="1"/>
    <col min="1031" max="1031" width="8.85546875" style="128" customWidth="1"/>
    <col min="1032" max="1034" width="0" style="128" hidden="1" customWidth="1"/>
    <col min="1035" max="1035" width="7.85546875" style="128" customWidth="1"/>
    <col min="1036" max="1037" width="7.5703125" style="128" customWidth="1"/>
    <col min="1038" max="1038" width="8.7109375" style="128" customWidth="1"/>
    <col min="1039" max="1039" width="11.5703125" style="128" bestFit="1" customWidth="1"/>
    <col min="1040" max="1277" width="9.140625" style="128"/>
    <col min="1278" max="1278" width="4.7109375" style="128" customWidth="1"/>
    <col min="1279" max="1279" width="20.5703125" style="128" customWidth="1"/>
    <col min="1280" max="1280" width="20" style="128" customWidth="1"/>
    <col min="1281" max="1281" width="6.42578125" style="128" customWidth="1"/>
    <col min="1282" max="1282" width="8.5703125" style="128" customWidth="1"/>
    <col min="1283" max="1283" width="10.85546875" style="128" customWidth="1"/>
    <col min="1284" max="1284" width="8.42578125" style="128" customWidth="1"/>
    <col min="1285" max="1285" width="14.42578125" style="128" customWidth="1"/>
    <col min="1286" max="1286" width="6.28515625" style="128" customWidth="1"/>
    <col min="1287" max="1287" width="8.85546875" style="128" customWidth="1"/>
    <col min="1288" max="1290" width="0" style="128" hidden="1" customWidth="1"/>
    <col min="1291" max="1291" width="7.85546875" style="128" customWidth="1"/>
    <col min="1292" max="1293" width="7.5703125" style="128" customWidth="1"/>
    <col min="1294" max="1294" width="8.7109375" style="128" customWidth="1"/>
    <col min="1295" max="1295" width="11.5703125" style="128" bestFit="1" customWidth="1"/>
    <col min="1296" max="1533" width="9.140625" style="128"/>
    <col min="1534" max="1534" width="4.7109375" style="128" customWidth="1"/>
    <col min="1535" max="1535" width="20.5703125" style="128" customWidth="1"/>
    <col min="1536" max="1536" width="20" style="128" customWidth="1"/>
    <col min="1537" max="1537" width="6.42578125" style="128" customWidth="1"/>
    <col min="1538" max="1538" width="8.5703125" style="128" customWidth="1"/>
    <col min="1539" max="1539" width="10.85546875" style="128" customWidth="1"/>
    <col min="1540" max="1540" width="8.42578125" style="128" customWidth="1"/>
    <col min="1541" max="1541" width="14.42578125" style="128" customWidth="1"/>
    <col min="1542" max="1542" width="6.28515625" style="128" customWidth="1"/>
    <col min="1543" max="1543" width="8.85546875" style="128" customWidth="1"/>
    <col min="1544" max="1546" width="0" style="128" hidden="1" customWidth="1"/>
    <col min="1547" max="1547" width="7.85546875" style="128" customWidth="1"/>
    <col min="1548" max="1549" width="7.5703125" style="128" customWidth="1"/>
    <col min="1550" max="1550" width="8.7109375" style="128" customWidth="1"/>
    <col min="1551" max="1551" width="11.5703125" style="128" bestFit="1" customWidth="1"/>
    <col min="1552" max="1789" width="9.140625" style="128"/>
    <col min="1790" max="1790" width="4.7109375" style="128" customWidth="1"/>
    <col min="1791" max="1791" width="20.5703125" style="128" customWidth="1"/>
    <col min="1792" max="1792" width="20" style="128" customWidth="1"/>
    <col min="1793" max="1793" width="6.42578125" style="128" customWidth="1"/>
    <col min="1794" max="1794" width="8.5703125" style="128" customWidth="1"/>
    <col min="1795" max="1795" width="10.85546875" style="128" customWidth="1"/>
    <col min="1796" max="1796" width="8.42578125" style="128" customWidth="1"/>
    <col min="1797" max="1797" width="14.42578125" style="128" customWidth="1"/>
    <col min="1798" max="1798" width="6.28515625" style="128" customWidth="1"/>
    <col min="1799" max="1799" width="8.85546875" style="128" customWidth="1"/>
    <col min="1800" max="1802" width="0" style="128" hidden="1" customWidth="1"/>
    <col min="1803" max="1803" width="7.85546875" style="128" customWidth="1"/>
    <col min="1804" max="1805" width="7.5703125" style="128" customWidth="1"/>
    <col min="1806" max="1806" width="8.7109375" style="128" customWidth="1"/>
    <col min="1807" max="1807" width="11.5703125" style="128" bestFit="1" customWidth="1"/>
    <col min="1808" max="2045" width="9.140625" style="128"/>
    <col min="2046" max="2046" width="4.7109375" style="128" customWidth="1"/>
    <col min="2047" max="2047" width="20.5703125" style="128" customWidth="1"/>
    <col min="2048" max="2048" width="20" style="128" customWidth="1"/>
    <col min="2049" max="2049" width="6.42578125" style="128" customWidth="1"/>
    <col min="2050" max="2050" width="8.5703125" style="128" customWidth="1"/>
    <col min="2051" max="2051" width="10.85546875" style="128" customWidth="1"/>
    <col min="2052" max="2052" width="8.42578125" style="128" customWidth="1"/>
    <col min="2053" max="2053" width="14.42578125" style="128" customWidth="1"/>
    <col min="2054" max="2054" width="6.28515625" style="128" customWidth="1"/>
    <col min="2055" max="2055" width="8.85546875" style="128" customWidth="1"/>
    <col min="2056" max="2058" width="0" style="128" hidden="1" customWidth="1"/>
    <col min="2059" max="2059" width="7.85546875" style="128" customWidth="1"/>
    <col min="2060" max="2061" width="7.5703125" style="128" customWidth="1"/>
    <col min="2062" max="2062" width="8.7109375" style="128" customWidth="1"/>
    <col min="2063" max="2063" width="11.5703125" style="128" bestFit="1" customWidth="1"/>
    <col min="2064" max="2301" width="9.140625" style="128"/>
    <col min="2302" max="2302" width="4.7109375" style="128" customWidth="1"/>
    <col min="2303" max="2303" width="20.5703125" style="128" customWidth="1"/>
    <col min="2304" max="2304" width="20" style="128" customWidth="1"/>
    <col min="2305" max="2305" width="6.42578125" style="128" customWidth="1"/>
    <col min="2306" max="2306" width="8.5703125" style="128" customWidth="1"/>
    <col min="2307" max="2307" width="10.85546875" style="128" customWidth="1"/>
    <col min="2308" max="2308" width="8.42578125" style="128" customWidth="1"/>
    <col min="2309" max="2309" width="14.42578125" style="128" customWidth="1"/>
    <col min="2310" max="2310" width="6.28515625" style="128" customWidth="1"/>
    <col min="2311" max="2311" width="8.85546875" style="128" customWidth="1"/>
    <col min="2312" max="2314" width="0" style="128" hidden="1" customWidth="1"/>
    <col min="2315" max="2315" width="7.85546875" style="128" customWidth="1"/>
    <col min="2316" max="2317" width="7.5703125" style="128" customWidth="1"/>
    <col min="2318" max="2318" width="8.7109375" style="128" customWidth="1"/>
    <col min="2319" max="2319" width="11.5703125" style="128" bestFit="1" customWidth="1"/>
    <col min="2320" max="2557" width="9.140625" style="128"/>
    <col min="2558" max="2558" width="4.7109375" style="128" customWidth="1"/>
    <col min="2559" max="2559" width="20.5703125" style="128" customWidth="1"/>
    <col min="2560" max="2560" width="20" style="128" customWidth="1"/>
    <col min="2561" max="2561" width="6.42578125" style="128" customWidth="1"/>
    <col min="2562" max="2562" width="8.5703125" style="128" customWidth="1"/>
    <col min="2563" max="2563" width="10.85546875" style="128" customWidth="1"/>
    <col min="2564" max="2564" width="8.42578125" style="128" customWidth="1"/>
    <col min="2565" max="2565" width="14.42578125" style="128" customWidth="1"/>
    <col min="2566" max="2566" width="6.28515625" style="128" customWidth="1"/>
    <col min="2567" max="2567" width="8.85546875" style="128" customWidth="1"/>
    <col min="2568" max="2570" width="0" style="128" hidden="1" customWidth="1"/>
    <col min="2571" max="2571" width="7.85546875" style="128" customWidth="1"/>
    <col min="2572" max="2573" width="7.5703125" style="128" customWidth="1"/>
    <col min="2574" max="2574" width="8.7109375" style="128" customWidth="1"/>
    <col min="2575" max="2575" width="11.5703125" style="128" bestFit="1" customWidth="1"/>
    <col min="2576" max="2813" width="9.140625" style="128"/>
    <col min="2814" max="2814" width="4.7109375" style="128" customWidth="1"/>
    <col min="2815" max="2815" width="20.5703125" style="128" customWidth="1"/>
    <col min="2816" max="2816" width="20" style="128" customWidth="1"/>
    <col min="2817" max="2817" width="6.42578125" style="128" customWidth="1"/>
    <col min="2818" max="2818" width="8.5703125" style="128" customWidth="1"/>
    <col min="2819" max="2819" width="10.85546875" style="128" customWidth="1"/>
    <col min="2820" max="2820" width="8.42578125" style="128" customWidth="1"/>
    <col min="2821" max="2821" width="14.42578125" style="128" customWidth="1"/>
    <col min="2822" max="2822" width="6.28515625" style="128" customWidth="1"/>
    <col min="2823" max="2823" width="8.85546875" style="128" customWidth="1"/>
    <col min="2824" max="2826" width="0" style="128" hidden="1" customWidth="1"/>
    <col min="2827" max="2827" width="7.85546875" style="128" customWidth="1"/>
    <col min="2828" max="2829" width="7.5703125" style="128" customWidth="1"/>
    <col min="2830" max="2830" width="8.7109375" style="128" customWidth="1"/>
    <col min="2831" max="2831" width="11.5703125" style="128" bestFit="1" customWidth="1"/>
    <col min="2832" max="3069" width="9.140625" style="128"/>
    <col min="3070" max="3070" width="4.7109375" style="128" customWidth="1"/>
    <col min="3071" max="3071" width="20.5703125" style="128" customWidth="1"/>
    <col min="3072" max="3072" width="20" style="128" customWidth="1"/>
    <col min="3073" max="3073" width="6.42578125" style="128" customWidth="1"/>
    <col min="3074" max="3074" width="8.5703125" style="128" customWidth="1"/>
    <col min="3075" max="3075" width="10.85546875" style="128" customWidth="1"/>
    <col min="3076" max="3076" width="8.42578125" style="128" customWidth="1"/>
    <col min="3077" max="3077" width="14.42578125" style="128" customWidth="1"/>
    <col min="3078" max="3078" width="6.28515625" style="128" customWidth="1"/>
    <col min="3079" max="3079" width="8.85546875" style="128" customWidth="1"/>
    <col min="3080" max="3082" width="0" style="128" hidden="1" customWidth="1"/>
    <col min="3083" max="3083" width="7.85546875" style="128" customWidth="1"/>
    <col min="3084" max="3085" width="7.5703125" style="128" customWidth="1"/>
    <col min="3086" max="3086" width="8.7109375" style="128" customWidth="1"/>
    <col min="3087" max="3087" width="11.5703125" style="128" bestFit="1" customWidth="1"/>
    <col min="3088" max="3325" width="9.140625" style="128"/>
    <col min="3326" max="3326" width="4.7109375" style="128" customWidth="1"/>
    <col min="3327" max="3327" width="20.5703125" style="128" customWidth="1"/>
    <col min="3328" max="3328" width="20" style="128" customWidth="1"/>
    <col min="3329" max="3329" width="6.42578125" style="128" customWidth="1"/>
    <col min="3330" max="3330" width="8.5703125" style="128" customWidth="1"/>
    <col min="3331" max="3331" width="10.85546875" style="128" customWidth="1"/>
    <col min="3332" max="3332" width="8.42578125" style="128" customWidth="1"/>
    <col min="3333" max="3333" width="14.42578125" style="128" customWidth="1"/>
    <col min="3334" max="3334" width="6.28515625" style="128" customWidth="1"/>
    <col min="3335" max="3335" width="8.85546875" style="128" customWidth="1"/>
    <col min="3336" max="3338" width="0" style="128" hidden="1" customWidth="1"/>
    <col min="3339" max="3339" width="7.85546875" style="128" customWidth="1"/>
    <col min="3340" max="3341" width="7.5703125" style="128" customWidth="1"/>
    <col min="3342" max="3342" width="8.7109375" style="128" customWidth="1"/>
    <col min="3343" max="3343" width="11.5703125" style="128" bestFit="1" customWidth="1"/>
    <col min="3344" max="3581" width="9.140625" style="128"/>
    <col min="3582" max="3582" width="4.7109375" style="128" customWidth="1"/>
    <col min="3583" max="3583" width="20.5703125" style="128" customWidth="1"/>
    <col min="3584" max="3584" width="20" style="128" customWidth="1"/>
    <col min="3585" max="3585" width="6.42578125" style="128" customWidth="1"/>
    <col min="3586" max="3586" width="8.5703125" style="128" customWidth="1"/>
    <col min="3587" max="3587" width="10.85546875" style="128" customWidth="1"/>
    <col min="3588" max="3588" width="8.42578125" style="128" customWidth="1"/>
    <col min="3589" max="3589" width="14.42578125" style="128" customWidth="1"/>
    <col min="3590" max="3590" width="6.28515625" style="128" customWidth="1"/>
    <col min="3591" max="3591" width="8.85546875" style="128" customWidth="1"/>
    <col min="3592" max="3594" width="0" style="128" hidden="1" customWidth="1"/>
    <col min="3595" max="3595" width="7.85546875" style="128" customWidth="1"/>
    <col min="3596" max="3597" width="7.5703125" style="128" customWidth="1"/>
    <col min="3598" max="3598" width="8.7109375" style="128" customWidth="1"/>
    <col min="3599" max="3599" width="11.5703125" style="128" bestFit="1" customWidth="1"/>
    <col min="3600" max="3837" width="9.140625" style="128"/>
    <col min="3838" max="3838" width="4.7109375" style="128" customWidth="1"/>
    <col min="3839" max="3839" width="20.5703125" style="128" customWidth="1"/>
    <col min="3840" max="3840" width="20" style="128" customWidth="1"/>
    <col min="3841" max="3841" width="6.42578125" style="128" customWidth="1"/>
    <col min="3842" max="3842" width="8.5703125" style="128" customWidth="1"/>
    <col min="3843" max="3843" width="10.85546875" style="128" customWidth="1"/>
    <col min="3844" max="3844" width="8.42578125" style="128" customWidth="1"/>
    <col min="3845" max="3845" width="14.42578125" style="128" customWidth="1"/>
    <col min="3846" max="3846" width="6.28515625" style="128" customWidth="1"/>
    <col min="3847" max="3847" width="8.85546875" style="128" customWidth="1"/>
    <col min="3848" max="3850" width="0" style="128" hidden="1" customWidth="1"/>
    <col min="3851" max="3851" width="7.85546875" style="128" customWidth="1"/>
    <col min="3852" max="3853" width="7.5703125" style="128" customWidth="1"/>
    <col min="3854" max="3854" width="8.7109375" style="128" customWidth="1"/>
    <col min="3855" max="3855" width="11.5703125" style="128" bestFit="1" customWidth="1"/>
    <col min="3856" max="4093" width="9.140625" style="128"/>
    <col min="4094" max="4094" width="4.7109375" style="128" customWidth="1"/>
    <col min="4095" max="4095" width="20.5703125" style="128" customWidth="1"/>
    <col min="4096" max="4096" width="20" style="128" customWidth="1"/>
    <col min="4097" max="4097" width="6.42578125" style="128" customWidth="1"/>
    <col min="4098" max="4098" width="8.5703125" style="128" customWidth="1"/>
    <col min="4099" max="4099" width="10.85546875" style="128" customWidth="1"/>
    <col min="4100" max="4100" width="8.42578125" style="128" customWidth="1"/>
    <col min="4101" max="4101" width="14.42578125" style="128" customWidth="1"/>
    <col min="4102" max="4102" width="6.28515625" style="128" customWidth="1"/>
    <col min="4103" max="4103" width="8.85546875" style="128" customWidth="1"/>
    <col min="4104" max="4106" width="0" style="128" hidden="1" customWidth="1"/>
    <col min="4107" max="4107" width="7.85546875" style="128" customWidth="1"/>
    <col min="4108" max="4109" width="7.5703125" style="128" customWidth="1"/>
    <col min="4110" max="4110" width="8.7109375" style="128" customWidth="1"/>
    <col min="4111" max="4111" width="11.5703125" style="128" bestFit="1" customWidth="1"/>
    <col min="4112" max="4349" width="9.140625" style="128"/>
    <col min="4350" max="4350" width="4.7109375" style="128" customWidth="1"/>
    <col min="4351" max="4351" width="20.5703125" style="128" customWidth="1"/>
    <col min="4352" max="4352" width="20" style="128" customWidth="1"/>
    <col min="4353" max="4353" width="6.42578125" style="128" customWidth="1"/>
    <col min="4354" max="4354" width="8.5703125" style="128" customWidth="1"/>
    <col min="4355" max="4355" width="10.85546875" style="128" customWidth="1"/>
    <col min="4356" max="4356" width="8.42578125" style="128" customWidth="1"/>
    <col min="4357" max="4357" width="14.42578125" style="128" customWidth="1"/>
    <col min="4358" max="4358" width="6.28515625" style="128" customWidth="1"/>
    <col min="4359" max="4359" width="8.85546875" style="128" customWidth="1"/>
    <col min="4360" max="4362" width="0" style="128" hidden="1" customWidth="1"/>
    <col min="4363" max="4363" width="7.85546875" style="128" customWidth="1"/>
    <col min="4364" max="4365" width="7.5703125" style="128" customWidth="1"/>
    <col min="4366" max="4366" width="8.7109375" style="128" customWidth="1"/>
    <col min="4367" max="4367" width="11.5703125" style="128" bestFit="1" customWidth="1"/>
    <col min="4368" max="4605" width="9.140625" style="128"/>
    <col min="4606" max="4606" width="4.7109375" style="128" customWidth="1"/>
    <col min="4607" max="4607" width="20.5703125" style="128" customWidth="1"/>
    <col min="4608" max="4608" width="20" style="128" customWidth="1"/>
    <col min="4609" max="4609" width="6.42578125" style="128" customWidth="1"/>
    <col min="4610" max="4610" width="8.5703125" style="128" customWidth="1"/>
    <col min="4611" max="4611" width="10.85546875" style="128" customWidth="1"/>
    <col min="4612" max="4612" width="8.42578125" style="128" customWidth="1"/>
    <col min="4613" max="4613" width="14.42578125" style="128" customWidth="1"/>
    <col min="4614" max="4614" width="6.28515625" style="128" customWidth="1"/>
    <col min="4615" max="4615" width="8.85546875" style="128" customWidth="1"/>
    <col min="4616" max="4618" width="0" style="128" hidden="1" customWidth="1"/>
    <col min="4619" max="4619" width="7.85546875" style="128" customWidth="1"/>
    <col min="4620" max="4621" width="7.5703125" style="128" customWidth="1"/>
    <col min="4622" max="4622" width="8.7109375" style="128" customWidth="1"/>
    <col min="4623" max="4623" width="11.5703125" style="128" bestFit="1" customWidth="1"/>
    <col min="4624" max="4861" width="9.140625" style="128"/>
    <col min="4862" max="4862" width="4.7109375" style="128" customWidth="1"/>
    <col min="4863" max="4863" width="20.5703125" style="128" customWidth="1"/>
    <col min="4864" max="4864" width="20" style="128" customWidth="1"/>
    <col min="4865" max="4865" width="6.42578125" style="128" customWidth="1"/>
    <col min="4866" max="4866" width="8.5703125" style="128" customWidth="1"/>
    <col min="4867" max="4867" width="10.85546875" style="128" customWidth="1"/>
    <col min="4868" max="4868" width="8.42578125" style="128" customWidth="1"/>
    <col min="4869" max="4869" width="14.42578125" style="128" customWidth="1"/>
    <col min="4870" max="4870" width="6.28515625" style="128" customWidth="1"/>
    <col min="4871" max="4871" width="8.85546875" style="128" customWidth="1"/>
    <col min="4872" max="4874" width="0" style="128" hidden="1" customWidth="1"/>
    <col min="4875" max="4875" width="7.85546875" style="128" customWidth="1"/>
    <col min="4876" max="4877" width="7.5703125" style="128" customWidth="1"/>
    <col min="4878" max="4878" width="8.7109375" style="128" customWidth="1"/>
    <col min="4879" max="4879" width="11.5703125" style="128" bestFit="1" customWidth="1"/>
    <col min="4880" max="5117" width="9.140625" style="128"/>
    <col min="5118" max="5118" width="4.7109375" style="128" customWidth="1"/>
    <col min="5119" max="5119" width="20.5703125" style="128" customWidth="1"/>
    <col min="5120" max="5120" width="20" style="128" customWidth="1"/>
    <col min="5121" max="5121" width="6.42578125" style="128" customWidth="1"/>
    <col min="5122" max="5122" width="8.5703125" style="128" customWidth="1"/>
    <col min="5123" max="5123" width="10.85546875" style="128" customWidth="1"/>
    <col min="5124" max="5124" width="8.42578125" style="128" customWidth="1"/>
    <col min="5125" max="5125" width="14.42578125" style="128" customWidth="1"/>
    <col min="5126" max="5126" width="6.28515625" style="128" customWidth="1"/>
    <col min="5127" max="5127" width="8.85546875" style="128" customWidth="1"/>
    <col min="5128" max="5130" width="0" style="128" hidden="1" customWidth="1"/>
    <col min="5131" max="5131" width="7.85546875" style="128" customWidth="1"/>
    <col min="5132" max="5133" width="7.5703125" style="128" customWidth="1"/>
    <col min="5134" max="5134" width="8.7109375" style="128" customWidth="1"/>
    <col min="5135" max="5135" width="11.5703125" style="128" bestFit="1" customWidth="1"/>
    <col min="5136" max="5373" width="9.140625" style="128"/>
    <col min="5374" max="5374" width="4.7109375" style="128" customWidth="1"/>
    <col min="5375" max="5375" width="20.5703125" style="128" customWidth="1"/>
    <col min="5376" max="5376" width="20" style="128" customWidth="1"/>
    <col min="5377" max="5377" width="6.42578125" style="128" customWidth="1"/>
    <col min="5378" max="5378" width="8.5703125" style="128" customWidth="1"/>
    <col min="5379" max="5379" width="10.85546875" style="128" customWidth="1"/>
    <col min="5380" max="5380" width="8.42578125" style="128" customWidth="1"/>
    <col min="5381" max="5381" width="14.42578125" style="128" customWidth="1"/>
    <col min="5382" max="5382" width="6.28515625" style="128" customWidth="1"/>
    <col min="5383" max="5383" width="8.85546875" style="128" customWidth="1"/>
    <col min="5384" max="5386" width="0" style="128" hidden="1" customWidth="1"/>
    <col min="5387" max="5387" width="7.85546875" style="128" customWidth="1"/>
    <col min="5388" max="5389" width="7.5703125" style="128" customWidth="1"/>
    <col min="5390" max="5390" width="8.7109375" style="128" customWidth="1"/>
    <col min="5391" max="5391" width="11.5703125" style="128" bestFit="1" customWidth="1"/>
    <col min="5392" max="5629" width="9.140625" style="128"/>
    <col min="5630" max="5630" width="4.7109375" style="128" customWidth="1"/>
    <col min="5631" max="5631" width="20.5703125" style="128" customWidth="1"/>
    <col min="5632" max="5632" width="20" style="128" customWidth="1"/>
    <col min="5633" max="5633" width="6.42578125" style="128" customWidth="1"/>
    <col min="5634" max="5634" width="8.5703125" style="128" customWidth="1"/>
    <col min="5635" max="5635" width="10.85546875" style="128" customWidth="1"/>
    <col min="5636" max="5636" width="8.42578125" style="128" customWidth="1"/>
    <col min="5637" max="5637" width="14.42578125" style="128" customWidth="1"/>
    <col min="5638" max="5638" width="6.28515625" style="128" customWidth="1"/>
    <col min="5639" max="5639" width="8.85546875" style="128" customWidth="1"/>
    <col min="5640" max="5642" width="0" style="128" hidden="1" customWidth="1"/>
    <col min="5643" max="5643" width="7.85546875" style="128" customWidth="1"/>
    <col min="5644" max="5645" width="7.5703125" style="128" customWidth="1"/>
    <col min="5646" max="5646" width="8.7109375" style="128" customWidth="1"/>
    <col min="5647" max="5647" width="11.5703125" style="128" bestFit="1" customWidth="1"/>
    <col min="5648" max="5885" width="9.140625" style="128"/>
    <col min="5886" max="5886" width="4.7109375" style="128" customWidth="1"/>
    <col min="5887" max="5887" width="20.5703125" style="128" customWidth="1"/>
    <col min="5888" max="5888" width="20" style="128" customWidth="1"/>
    <col min="5889" max="5889" width="6.42578125" style="128" customWidth="1"/>
    <col min="5890" max="5890" width="8.5703125" style="128" customWidth="1"/>
    <col min="5891" max="5891" width="10.85546875" style="128" customWidth="1"/>
    <col min="5892" max="5892" width="8.42578125" style="128" customWidth="1"/>
    <col min="5893" max="5893" width="14.42578125" style="128" customWidth="1"/>
    <col min="5894" max="5894" width="6.28515625" style="128" customWidth="1"/>
    <col min="5895" max="5895" width="8.85546875" style="128" customWidth="1"/>
    <col min="5896" max="5898" width="0" style="128" hidden="1" customWidth="1"/>
    <col min="5899" max="5899" width="7.85546875" style="128" customWidth="1"/>
    <col min="5900" max="5901" width="7.5703125" style="128" customWidth="1"/>
    <col min="5902" max="5902" width="8.7109375" style="128" customWidth="1"/>
    <col min="5903" max="5903" width="11.5703125" style="128" bestFit="1" customWidth="1"/>
    <col min="5904" max="6141" width="9.140625" style="128"/>
    <col min="6142" max="6142" width="4.7109375" style="128" customWidth="1"/>
    <col min="6143" max="6143" width="20.5703125" style="128" customWidth="1"/>
    <col min="6144" max="6144" width="20" style="128" customWidth="1"/>
    <col min="6145" max="6145" width="6.42578125" style="128" customWidth="1"/>
    <col min="6146" max="6146" width="8.5703125" style="128" customWidth="1"/>
    <col min="6147" max="6147" width="10.85546875" style="128" customWidth="1"/>
    <col min="6148" max="6148" width="8.42578125" style="128" customWidth="1"/>
    <col min="6149" max="6149" width="14.42578125" style="128" customWidth="1"/>
    <col min="6150" max="6150" width="6.28515625" style="128" customWidth="1"/>
    <col min="6151" max="6151" width="8.85546875" style="128" customWidth="1"/>
    <col min="6152" max="6154" width="0" style="128" hidden="1" customWidth="1"/>
    <col min="6155" max="6155" width="7.85546875" style="128" customWidth="1"/>
    <col min="6156" max="6157" width="7.5703125" style="128" customWidth="1"/>
    <col min="6158" max="6158" width="8.7109375" style="128" customWidth="1"/>
    <col min="6159" max="6159" width="11.5703125" style="128" bestFit="1" customWidth="1"/>
    <col min="6160" max="6397" width="9.140625" style="128"/>
    <col min="6398" max="6398" width="4.7109375" style="128" customWidth="1"/>
    <col min="6399" max="6399" width="20.5703125" style="128" customWidth="1"/>
    <col min="6400" max="6400" width="20" style="128" customWidth="1"/>
    <col min="6401" max="6401" width="6.42578125" style="128" customWidth="1"/>
    <col min="6402" max="6402" width="8.5703125" style="128" customWidth="1"/>
    <col min="6403" max="6403" width="10.85546875" style="128" customWidth="1"/>
    <col min="6404" max="6404" width="8.42578125" style="128" customWidth="1"/>
    <col min="6405" max="6405" width="14.42578125" style="128" customWidth="1"/>
    <col min="6406" max="6406" width="6.28515625" style="128" customWidth="1"/>
    <col min="6407" max="6407" width="8.85546875" style="128" customWidth="1"/>
    <col min="6408" max="6410" width="0" style="128" hidden="1" customWidth="1"/>
    <col min="6411" max="6411" width="7.85546875" style="128" customWidth="1"/>
    <col min="6412" max="6413" width="7.5703125" style="128" customWidth="1"/>
    <col min="6414" max="6414" width="8.7109375" style="128" customWidth="1"/>
    <col min="6415" max="6415" width="11.5703125" style="128" bestFit="1" customWidth="1"/>
    <col min="6416" max="6653" width="9.140625" style="128"/>
    <col min="6654" max="6654" width="4.7109375" style="128" customWidth="1"/>
    <col min="6655" max="6655" width="20.5703125" style="128" customWidth="1"/>
    <col min="6656" max="6656" width="20" style="128" customWidth="1"/>
    <col min="6657" max="6657" width="6.42578125" style="128" customWidth="1"/>
    <col min="6658" max="6658" width="8.5703125" style="128" customWidth="1"/>
    <col min="6659" max="6659" width="10.85546875" style="128" customWidth="1"/>
    <col min="6660" max="6660" width="8.42578125" style="128" customWidth="1"/>
    <col min="6661" max="6661" width="14.42578125" style="128" customWidth="1"/>
    <col min="6662" max="6662" width="6.28515625" style="128" customWidth="1"/>
    <col min="6663" max="6663" width="8.85546875" style="128" customWidth="1"/>
    <col min="6664" max="6666" width="0" style="128" hidden="1" customWidth="1"/>
    <col min="6667" max="6667" width="7.85546875" style="128" customWidth="1"/>
    <col min="6668" max="6669" width="7.5703125" style="128" customWidth="1"/>
    <col min="6670" max="6670" width="8.7109375" style="128" customWidth="1"/>
    <col min="6671" max="6671" width="11.5703125" style="128" bestFit="1" customWidth="1"/>
    <col min="6672" max="6909" width="9.140625" style="128"/>
    <col min="6910" max="6910" width="4.7109375" style="128" customWidth="1"/>
    <col min="6911" max="6911" width="20.5703125" style="128" customWidth="1"/>
    <col min="6912" max="6912" width="20" style="128" customWidth="1"/>
    <col min="6913" max="6913" width="6.42578125" style="128" customWidth="1"/>
    <col min="6914" max="6914" width="8.5703125" style="128" customWidth="1"/>
    <col min="6915" max="6915" width="10.85546875" style="128" customWidth="1"/>
    <col min="6916" max="6916" width="8.42578125" style="128" customWidth="1"/>
    <col min="6917" max="6917" width="14.42578125" style="128" customWidth="1"/>
    <col min="6918" max="6918" width="6.28515625" style="128" customWidth="1"/>
    <col min="6919" max="6919" width="8.85546875" style="128" customWidth="1"/>
    <col min="6920" max="6922" width="0" style="128" hidden="1" customWidth="1"/>
    <col min="6923" max="6923" width="7.85546875" style="128" customWidth="1"/>
    <col min="6924" max="6925" width="7.5703125" style="128" customWidth="1"/>
    <col min="6926" max="6926" width="8.7109375" style="128" customWidth="1"/>
    <col min="6927" max="6927" width="11.5703125" style="128" bestFit="1" customWidth="1"/>
    <col min="6928" max="7165" width="9.140625" style="128"/>
    <col min="7166" max="7166" width="4.7109375" style="128" customWidth="1"/>
    <col min="7167" max="7167" width="20.5703125" style="128" customWidth="1"/>
    <col min="7168" max="7168" width="20" style="128" customWidth="1"/>
    <col min="7169" max="7169" width="6.42578125" style="128" customWidth="1"/>
    <col min="7170" max="7170" width="8.5703125" style="128" customWidth="1"/>
    <col min="7171" max="7171" width="10.85546875" style="128" customWidth="1"/>
    <col min="7172" max="7172" width="8.42578125" style="128" customWidth="1"/>
    <col min="7173" max="7173" width="14.42578125" style="128" customWidth="1"/>
    <col min="7174" max="7174" width="6.28515625" style="128" customWidth="1"/>
    <col min="7175" max="7175" width="8.85546875" style="128" customWidth="1"/>
    <col min="7176" max="7178" width="0" style="128" hidden="1" customWidth="1"/>
    <col min="7179" max="7179" width="7.85546875" style="128" customWidth="1"/>
    <col min="7180" max="7181" width="7.5703125" style="128" customWidth="1"/>
    <col min="7182" max="7182" width="8.7109375" style="128" customWidth="1"/>
    <col min="7183" max="7183" width="11.5703125" style="128" bestFit="1" customWidth="1"/>
    <col min="7184" max="7421" width="9.140625" style="128"/>
    <col min="7422" max="7422" width="4.7109375" style="128" customWidth="1"/>
    <col min="7423" max="7423" width="20.5703125" style="128" customWidth="1"/>
    <col min="7424" max="7424" width="20" style="128" customWidth="1"/>
    <col min="7425" max="7425" width="6.42578125" style="128" customWidth="1"/>
    <col min="7426" max="7426" width="8.5703125" style="128" customWidth="1"/>
    <col min="7427" max="7427" width="10.85546875" style="128" customWidth="1"/>
    <col min="7428" max="7428" width="8.42578125" style="128" customWidth="1"/>
    <col min="7429" max="7429" width="14.42578125" style="128" customWidth="1"/>
    <col min="7430" max="7430" width="6.28515625" style="128" customWidth="1"/>
    <col min="7431" max="7431" width="8.85546875" style="128" customWidth="1"/>
    <col min="7432" max="7434" width="0" style="128" hidden="1" customWidth="1"/>
    <col min="7435" max="7435" width="7.85546875" style="128" customWidth="1"/>
    <col min="7436" max="7437" width="7.5703125" style="128" customWidth="1"/>
    <col min="7438" max="7438" width="8.7109375" style="128" customWidth="1"/>
    <col min="7439" max="7439" width="11.5703125" style="128" bestFit="1" customWidth="1"/>
    <col min="7440" max="7677" width="9.140625" style="128"/>
    <col min="7678" max="7678" width="4.7109375" style="128" customWidth="1"/>
    <col min="7679" max="7679" width="20.5703125" style="128" customWidth="1"/>
    <col min="7680" max="7680" width="20" style="128" customWidth="1"/>
    <col min="7681" max="7681" width="6.42578125" style="128" customWidth="1"/>
    <col min="7682" max="7682" width="8.5703125" style="128" customWidth="1"/>
    <col min="7683" max="7683" width="10.85546875" style="128" customWidth="1"/>
    <col min="7684" max="7684" width="8.42578125" style="128" customWidth="1"/>
    <col min="7685" max="7685" width="14.42578125" style="128" customWidth="1"/>
    <col min="7686" max="7686" width="6.28515625" style="128" customWidth="1"/>
    <col min="7687" max="7687" width="8.85546875" style="128" customWidth="1"/>
    <col min="7688" max="7690" width="0" style="128" hidden="1" customWidth="1"/>
    <col min="7691" max="7691" width="7.85546875" style="128" customWidth="1"/>
    <col min="7692" max="7693" width="7.5703125" style="128" customWidth="1"/>
    <col min="7694" max="7694" width="8.7109375" style="128" customWidth="1"/>
    <col min="7695" max="7695" width="11.5703125" style="128" bestFit="1" customWidth="1"/>
    <col min="7696" max="7933" width="9.140625" style="128"/>
    <col min="7934" max="7934" width="4.7109375" style="128" customWidth="1"/>
    <col min="7935" max="7935" width="20.5703125" style="128" customWidth="1"/>
    <col min="7936" max="7936" width="20" style="128" customWidth="1"/>
    <col min="7937" max="7937" width="6.42578125" style="128" customWidth="1"/>
    <col min="7938" max="7938" width="8.5703125" style="128" customWidth="1"/>
    <col min="7939" max="7939" width="10.85546875" style="128" customWidth="1"/>
    <col min="7940" max="7940" width="8.42578125" style="128" customWidth="1"/>
    <col min="7941" max="7941" width="14.42578125" style="128" customWidth="1"/>
    <col min="7942" max="7942" width="6.28515625" style="128" customWidth="1"/>
    <col min="7943" max="7943" width="8.85546875" style="128" customWidth="1"/>
    <col min="7944" max="7946" width="0" style="128" hidden="1" customWidth="1"/>
    <col min="7947" max="7947" width="7.85546875" style="128" customWidth="1"/>
    <col min="7948" max="7949" width="7.5703125" style="128" customWidth="1"/>
    <col min="7950" max="7950" width="8.7109375" style="128" customWidth="1"/>
    <col min="7951" max="7951" width="11.5703125" style="128" bestFit="1" customWidth="1"/>
    <col min="7952" max="8189" width="9.140625" style="128"/>
    <col min="8190" max="8190" width="4.7109375" style="128" customWidth="1"/>
    <col min="8191" max="8191" width="20.5703125" style="128" customWidth="1"/>
    <col min="8192" max="8192" width="20" style="128" customWidth="1"/>
    <col min="8193" max="8193" width="6.42578125" style="128" customWidth="1"/>
    <col min="8194" max="8194" width="8.5703125" style="128" customWidth="1"/>
    <col min="8195" max="8195" width="10.85546875" style="128" customWidth="1"/>
    <col min="8196" max="8196" width="8.42578125" style="128" customWidth="1"/>
    <col min="8197" max="8197" width="14.42578125" style="128" customWidth="1"/>
    <col min="8198" max="8198" width="6.28515625" style="128" customWidth="1"/>
    <col min="8199" max="8199" width="8.85546875" style="128" customWidth="1"/>
    <col min="8200" max="8202" width="0" style="128" hidden="1" customWidth="1"/>
    <col min="8203" max="8203" width="7.85546875" style="128" customWidth="1"/>
    <col min="8204" max="8205" width="7.5703125" style="128" customWidth="1"/>
    <col min="8206" max="8206" width="8.7109375" style="128" customWidth="1"/>
    <col min="8207" max="8207" width="11.5703125" style="128" bestFit="1" customWidth="1"/>
    <col min="8208" max="8445" width="9.140625" style="128"/>
    <col min="8446" max="8446" width="4.7109375" style="128" customWidth="1"/>
    <col min="8447" max="8447" width="20.5703125" style="128" customWidth="1"/>
    <col min="8448" max="8448" width="20" style="128" customWidth="1"/>
    <col min="8449" max="8449" width="6.42578125" style="128" customWidth="1"/>
    <col min="8450" max="8450" width="8.5703125" style="128" customWidth="1"/>
    <col min="8451" max="8451" width="10.85546875" style="128" customWidth="1"/>
    <col min="8452" max="8452" width="8.42578125" style="128" customWidth="1"/>
    <col min="8453" max="8453" width="14.42578125" style="128" customWidth="1"/>
    <col min="8454" max="8454" width="6.28515625" style="128" customWidth="1"/>
    <col min="8455" max="8455" width="8.85546875" style="128" customWidth="1"/>
    <col min="8456" max="8458" width="0" style="128" hidden="1" customWidth="1"/>
    <col min="8459" max="8459" width="7.85546875" style="128" customWidth="1"/>
    <col min="8460" max="8461" width="7.5703125" style="128" customWidth="1"/>
    <col min="8462" max="8462" width="8.7109375" style="128" customWidth="1"/>
    <col min="8463" max="8463" width="11.5703125" style="128" bestFit="1" customWidth="1"/>
    <col min="8464" max="8701" width="9.140625" style="128"/>
    <col min="8702" max="8702" width="4.7109375" style="128" customWidth="1"/>
    <col min="8703" max="8703" width="20.5703125" style="128" customWidth="1"/>
    <col min="8704" max="8704" width="20" style="128" customWidth="1"/>
    <col min="8705" max="8705" width="6.42578125" style="128" customWidth="1"/>
    <col min="8706" max="8706" width="8.5703125" style="128" customWidth="1"/>
    <col min="8707" max="8707" width="10.85546875" style="128" customWidth="1"/>
    <col min="8708" max="8708" width="8.42578125" style="128" customWidth="1"/>
    <col min="8709" max="8709" width="14.42578125" style="128" customWidth="1"/>
    <col min="8710" max="8710" width="6.28515625" style="128" customWidth="1"/>
    <col min="8711" max="8711" width="8.85546875" style="128" customWidth="1"/>
    <col min="8712" max="8714" width="0" style="128" hidden="1" customWidth="1"/>
    <col min="8715" max="8715" width="7.85546875" style="128" customWidth="1"/>
    <col min="8716" max="8717" width="7.5703125" style="128" customWidth="1"/>
    <col min="8718" max="8718" width="8.7109375" style="128" customWidth="1"/>
    <col min="8719" max="8719" width="11.5703125" style="128" bestFit="1" customWidth="1"/>
    <col min="8720" max="8957" width="9.140625" style="128"/>
    <col min="8958" max="8958" width="4.7109375" style="128" customWidth="1"/>
    <col min="8959" max="8959" width="20.5703125" style="128" customWidth="1"/>
    <col min="8960" max="8960" width="20" style="128" customWidth="1"/>
    <col min="8961" max="8961" width="6.42578125" style="128" customWidth="1"/>
    <col min="8962" max="8962" width="8.5703125" style="128" customWidth="1"/>
    <col min="8963" max="8963" width="10.85546875" style="128" customWidth="1"/>
    <col min="8964" max="8964" width="8.42578125" style="128" customWidth="1"/>
    <col min="8965" max="8965" width="14.42578125" style="128" customWidth="1"/>
    <col min="8966" max="8966" width="6.28515625" style="128" customWidth="1"/>
    <col min="8967" max="8967" width="8.85546875" style="128" customWidth="1"/>
    <col min="8968" max="8970" width="0" style="128" hidden="1" customWidth="1"/>
    <col min="8971" max="8971" width="7.85546875" style="128" customWidth="1"/>
    <col min="8972" max="8973" width="7.5703125" style="128" customWidth="1"/>
    <col min="8974" max="8974" width="8.7109375" style="128" customWidth="1"/>
    <col min="8975" max="8975" width="11.5703125" style="128" bestFit="1" customWidth="1"/>
    <col min="8976" max="9213" width="9.140625" style="128"/>
    <col min="9214" max="9214" width="4.7109375" style="128" customWidth="1"/>
    <col min="9215" max="9215" width="20.5703125" style="128" customWidth="1"/>
    <col min="9216" max="9216" width="20" style="128" customWidth="1"/>
    <col min="9217" max="9217" width="6.42578125" style="128" customWidth="1"/>
    <col min="9218" max="9218" width="8.5703125" style="128" customWidth="1"/>
    <col min="9219" max="9219" width="10.85546875" style="128" customWidth="1"/>
    <col min="9220" max="9220" width="8.42578125" style="128" customWidth="1"/>
    <col min="9221" max="9221" width="14.42578125" style="128" customWidth="1"/>
    <col min="9222" max="9222" width="6.28515625" style="128" customWidth="1"/>
    <col min="9223" max="9223" width="8.85546875" style="128" customWidth="1"/>
    <col min="9224" max="9226" width="0" style="128" hidden="1" customWidth="1"/>
    <col min="9227" max="9227" width="7.85546875" style="128" customWidth="1"/>
    <col min="9228" max="9229" width="7.5703125" style="128" customWidth="1"/>
    <col min="9230" max="9230" width="8.7109375" style="128" customWidth="1"/>
    <col min="9231" max="9231" width="11.5703125" style="128" bestFit="1" customWidth="1"/>
    <col min="9232" max="9469" width="9.140625" style="128"/>
    <col min="9470" max="9470" width="4.7109375" style="128" customWidth="1"/>
    <col min="9471" max="9471" width="20.5703125" style="128" customWidth="1"/>
    <col min="9472" max="9472" width="20" style="128" customWidth="1"/>
    <col min="9473" max="9473" width="6.42578125" style="128" customWidth="1"/>
    <col min="9474" max="9474" width="8.5703125" style="128" customWidth="1"/>
    <col min="9475" max="9475" width="10.85546875" style="128" customWidth="1"/>
    <col min="9476" max="9476" width="8.42578125" style="128" customWidth="1"/>
    <col min="9477" max="9477" width="14.42578125" style="128" customWidth="1"/>
    <col min="9478" max="9478" width="6.28515625" style="128" customWidth="1"/>
    <col min="9479" max="9479" width="8.85546875" style="128" customWidth="1"/>
    <col min="9480" max="9482" width="0" style="128" hidden="1" customWidth="1"/>
    <col min="9483" max="9483" width="7.85546875" style="128" customWidth="1"/>
    <col min="9484" max="9485" width="7.5703125" style="128" customWidth="1"/>
    <col min="9486" max="9486" width="8.7109375" style="128" customWidth="1"/>
    <col min="9487" max="9487" width="11.5703125" style="128" bestFit="1" customWidth="1"/>
    <col min="9488" max="9725" width="9.140625" style="128"/>
    <col min="9726" max="9726" width="4.7109375" style="128" customWidth="1"/>
    <col min="9727" max="9727" width="20.5703125" style="128" customWidth="1"/>
    <col min="9728" max="9728" width="20" style="128" customWidth="1"/>
    <col min="9729" max="9729" width="6.42578125" style="128" customWidth="1"/>
    <col min="9730" max="9730" width="8.5703125" style="128" customWidth="1"/>
    <col min="9731" max="9731" width="10.85546875" style="128" customWidth="1"/>
    <col min="9732" max="9732" width="8.42578125" style="128" customWidth="1"/>
    <col min="9733" max="9733" width="14.42578125" style="128" customWidth="1"/>
    <col min="9734" max="9734" width="6.28515625" style="128" customWidth="1"/>
    <col min="9735" max="9735" width="8.85546875" style="128" customWidth="1"/>
    <col min="9736" max="9738" width="0" style="128" hidden="1" customWidth="1"/>
    <col min="9739" max="9739" width="7.85546875" style="128" customWidth="1"/>
    <col min="9740" max="9741" width="7.5703125" style="128" customWidth="1"/>
    <col min="9742" max="9742" width="8.7109375" style="128" customWidth="1"/>
    <col min="9743" max="9743" width="11.5703125" style="128" bestFit="1" customWidth="1"/>
    <col min="9744" max="9981" width="9.140625" style="128"/>
    <col min="9982" max="9982" width="4.7109375" style="128" customWidth="1"/>
    <col min="9983" max="9983" width="20.5703125" style="128" customWidth="1"/>
    <col min="9984" max="9984" width="20" style="128" customWidth="1"/>
    <col min="9985" max="9985" width="6.42578125" style="128" customWidth="1"/>
    <col min="9986" max="9986" width="8.5703125" style="128" customWidth="1"/>
    <col min="9987" max="9987" width="10.85546875" style="128" customWidth="1"/>
    <col min="9988" max="9988" width="8.42578125" style="128" customWidth="1"/>
    <col min="9989" max="9989" width="14.42578125" style="128" customWidth="1"/>
    <col min="9990" max="9990" width="6.28515625" style="128" customWidth="1"/>
    <col min="9991" max="9991" width="8.85546875" style="128" customWidth="1"/>
    <col min="9992" max="9994" width="0" style="128" hidden="1" customWidth="1"/>
    <col min="9995" max="9995" width="7.85546875" style="128" customWidth="1"/>
    <col min="9996" max="9997" width="7.5703125" style="128" customWidth="1"/>
    <col min="9998" max="9998" width="8.7109375" style="128" customWidth="1"/>
    <col min="9999" max="9999" width="11.5703125" style="128" bestFit="1" customWidth="1"/>
    <col min="10000" max="10237" width="9.140625" style="128"/>
    <col min="10238" max="10238" width="4.7109375" style="128" customWidth="1"/>
    <col min="10239" max="10239" width="20.5703125" style="128" customWidth="1"/>
    <col min="10240" max="10240" width="20" style="128" customWidth="1"/>
    <col min="10241" max="10241" width="6.42578125" style="128" customWidth="1"/>
    <col min="10242" max="10242" width="8.5703125" style="128" customWidth="1"/>
    <col min="10243" max="10243" width="10.85546875" style="128" customWidth="1"/>
    <col min="10244" max="10244" width="8.42578125" style="128" customWidth="1"/>
    <col min="10245" max="10245" width="14.42578125" style="128" customWidth="1"/>
    <col min="10246" max="10246" width="6.28515625" style="128" customWidth="1"/>
    <col min="10247" max="10247" width="8.85546875" style="128" customWidth="1"/>
    <col min="10248" max="10250" width="0" style="128" hidden="1" customWidth="1"/>
    <col min="10251" max="10251" width="7.85546875" style="128" customWidth="1"/>
    <col min="10252" max="10253" width="7.5703125" style="128" customWidth="1"/>
    <col min="10254" max="10254" width="8.7109375" style="128" customWidth="1"/>
    <col min="10255" max="10255" width="11.5703125" style="128" bestFit="1" customWidth="1"/>
    <col min="10256" max="10493" width="9.140625" style="128"/>
    <col min="10494" max="10494" width="4.7109375" style="128" customWidth="1"/>
    <col min="10495" max="10495" width="20.5703125" style="128" customWidth="1"/>
    <col min="10496" max="10496" width="20" style="128" customWidth="1"/>
    <col min="10497" max="10497" width="6.42578125" style="128" customWidth="1"/>
    <col min="10498" max="10498" width="8.5703125" style="128" customWidth="1"/>
    <col min="10499" max="10499" width="10.85546875" style="128" customWidth="1"/>
    <col min="10500" max="10500" width="8.42578125" style="128" customWidth="1"/>
    <col min="10501" max="10501" width="14.42578125" style="128" customWidth="1"/>
    <col min="10502" max="10502" width="6.28515625" style="128" customWidth="1"/>
    <col min="10503" max="10503" width="8.85546875" style="128" customWidth="1"/>
    <col min="10504" max="10506" width="0" style="128" hidden="1" customWidth="1"/>
    <col min="10507" max="10507" width="7.85546875" style="128" customWidth="1"/>
    <col min="10508" max="10509" width="7.5703125" style="128" customWidth="1"/>
    <col min="10510" max="10510" width="8.7109375" style="128" customWidth="1"/>
    <col min="10511" max="10511" width="11.5703125" style="128" bestFit="1" customWidth="1"/>
    <col min="10512" max="10749" width="9.140625" style="128"/>
    <col min="10750" max="10750" width="4.7109375" style="128" customWidth="1"/>
    <col min="10751" max="10751" width="20.5703125" style="128" customWidth="1"/>
    <col min="10752" max="10752" width="20" style="128" customWidth="1"/>
    <col min="10753" max="10753" width="6.42578125" style="128" customWidth="1"/>
    <col min="10754" max="10754" width="8.5703125" style="128" customWidth="1"/>
    <col min="10755" max="10755" width="10.85546875" style="128" customWidth="1"/>
    <col min="10756" max="10756" width="8.42578125" style="128" customWidth="1"/>
    <col min="10757" max="10757" width="14.42578125" style="128" customWidth="1"/>
    <col min="10758" max="10758" width="6.28515625" style="128" customWidth="1"/>
    <col min="10759" max="10759" width="8.85546875" style="128" customWidth="1"/>
    <col min="10760" max="10762" width="0" style="128" hidden="1" customWidth="1"/>
    <col min="10763" max="10763" width="7.85546875" style="128" customWidth="1"/>
    <col min="10764" max="10765" width="7.5703125" style="128" customWidth="1"/>
    <col min="10766" max="10766" width="8.7109375" style="128" customWidth="1"/>
    <col min="10767" max="10767" width="11.5703125" style="128" bestFit="1" customWidth="1"/>
    <col min="10768" max="11005" width="9.140625" style="128"/>
    <col min="11006" max="11006" width="4.7109375" style="128" customWidth="1"/>
    <col min="11007" max="11007" width="20.5703125" style="128" customWidth="1"/>
    <col min="11008" max="11008" width="20" style="128" customWidth="1"/>
    <col min="11009" max="11009" width="6.42578125" style="128" customWidth="1"/>
    <col min="11010" max="11010" width="8.5703125" style="128" customWidth="1"/>
    <col min="11011" max="11011" width="10.85546875" style="128" customWidth="1"/>
    <col min="11012" max="11012" width="8.42578125" style="128" customWidth="1"/>
    <col min="11013" max="11013" width="14.42578125" style="128" customWidth="1"/>
    <col min="11014" max="11014" width="6.28515625" style="128" customWidth="1"/>
    <col min="11015" max="11015" width="8.85546875" style="128" customWidth="1"/>
    <col min="11016" max="11018" width="0" style="128" hidden="1" customWidth="1"/>
    <col min="11019" max="11019" width="7.85546875" style="128" customWidth="1"/>
    <col min="11020" max="11021" width="7.5703125" style="128" customWidth="1"/>
    <col min="11022" max="11022" width="8.7109375" style="128" customWidth="1"/>
    <col min="11023" max="11023" width="11.5703125" style="128" bestFit="1" customWidth="1"/>
    <col min="11024" max="11261" width="9.140625" style="128"/>
    <col min="11262" max="11262" width="4.7109375" style="128" customWidth="1"/>
    <col min="11263" max="11263" width="20.5703125" style="128" customWidth="1"/>
    <col min="11264" max="11264" width="20" style="128" customWidth="1"/>
    <col min="11265" max="11265" width="6.42578125" style="128" customWidth="1"/>
    <col min="11266" max="11266" width="8.5703125" style="128" customWidth="1"/>
    <col min="11267" max="11267" width="10.85546875" style="128" customWidth="1"/>
    <col min="11268" max="11268" width="8.42578125" style="128" customWidth="1"/>
    <col min="11269" max="11269" width="14.42578125" style="128" customWidth="1"/>
    <col min="11270" max="11270" width="6.28515625" style="128" customWidth="1"/>
    <col min="11271" max="11271" width="8.85546875" style="128" customWidth="1"/>
    <col min="11272" max="11274" width="0" style="128" hidden="1" customWidth="1"/>
    <col min="11275" max="11275" width="7.85546875" style="128" customWidth="1"/>
    <col min="11276" max="11277" width="7.5703125" style="128" customWidth="1"/>
    <col min="11278" max="11278" width="8.7109375" style="128" customWidth="1"/>
    <col min="11279" max="11279" width="11.5703125" style="128" bestFit="1" customWidth="1"/>
    <col min="11280" max="11517" width="9.140625" style="128"/>
    <col min="11518" max="11518" width="4.7109375" style="128" customWidth="1"/>
    <col min="11519" max="11519" width="20.5703125" style="128" customWidth="1"/>
    <col min="11520" max="11520" width="20" style="128" customWidth="1"/>
    <col min="11521" max="11521" width="6.42578125" style="128" customWidth="1"/>
    <col min="11522" max="11522" width="8.5703125" style="128" customWidth="1"/>
    <col min="11523" max="11523" width="10.85546875" style="128" customWidth="1"/>
    <col min="11524" max="11524" width="8.42578125" style="128" customWidth="1"/>
    <col min="11525" max="11525" width="14.42578125" style="128" customWidth="1"/>
    <col min="11526" max="11526" width="6.28515625" style="128" customWidth="1"/>
    <col min="11527" max="11527" width="8.85546875" style="128" customWidth="1"/>
    <col min="11528" max="11530" width="0" style="128" hidden="1" customWidth="1"/>
    <col min="11531" max="11531" width="7.85546875" style="128" customWidth="1"/>
    <col min="11532" max="11533" width="7.5703125" style="128" customWidth="1"/>
    <col min="11534" max="11534" width="8.7109375" style="128" customWidth="1"/>
    <col min="11535" max="11535" width="11.5703125" style="128" bestFit="1" customWidth="1"/>
    <col min="11536" max="11773" width="9.140625" style="128"/>
    <col min="11774" max="11774" width="4.7109375" style="128" customWidth="1"/>
    <col min="11775" max="11775" width="20.5703125" style="128" customWidth="1"/>
    <col min="11776" max="11776" width="20" style="128" customWidth="1"/>
    <col min="11777" max="11777" width="6.42578125" style="128" customWidth="1"/>
    <col min="11778" max="11778" width="8.5703125" style="128" customWidth="1"/>
    <col min="11779" max="11779" width="10.85546875" style="128" customWidth="1"/>
    <col min="11780" max="11780" width="8.42578125" style="128" customWidth="1"/>
    <col min="11781" max="11781" width="14.42578125" style="128" customWidth="1"/>
    <col min="11782" max="11782" width="6.28515625" style="128" customWidth="1"/>
    <col min="11783" max="11783" width="8.85546875" style="128" customWidth="1"/>
    <col min="11784" max="11786" width="0" style="128" hidden="1" customWidth="1"/>
    <col min="11787" max="11787" width="7.85546875" style="128" customWidth="1"/>
    <col min="11788" max="11789" width="7.5703125" style="128" customWidth="1"/>
    <col min="11790" max="11790" width="8.7109375" style="128" customWidth="1"/>
    <col min="11791" max="11791" width="11.5703125" style="128" bestFit="1" customWidth="1"/>
    <col min="11792" max="12029" width="9.140625" style="128"/>
    <col min="12030" max="12030" width="4.7109375" style="128" customWidth="1"/>
    <col min="12031" max="12031" width="20.5703125" style="128" customWidth="1"/>
    <col min="12032" max="12032" width="20" style="128" customWidth="1"/>
    <col min="12033" max="12033" width="6.42578125" style="128" customWidth="1"/>
    <col min="12034" max="12034" width="8.5703125" style="128" customWidth="1"/>
    <col min="12035" max="12035" width="10.85546875" style="128" customWidth="1"/>
    <col min="12036" max="12036" width="8.42578125" style="128" customWidth="1"/>
    <col min="12037" max="12037" width="14.42578125" style="128" customWidth="1"/>
    <col min="12038" max="12038" width="6.28515625" style="128" customWidth="1"/>
    <col min="12039" max="12039" width="8.85546875" style="128" customWidth="1"/>
    <col min="12040" max="12042" width="0" style="128" hidden="1" customWidth="1"/>
    <col min="12043" max="12043" width="7.85546875" style="128" customWidth="1"/>
    <col min="12044" max="12045" width="7.5703125" style="128" customWidth="1"/>
    <col min="12046" max="12046" width="8.7109375" style="128" customWidth="1"/>
    <col min="12047" max="12047" width="11.5703125" style="128" bestFit="1" customWidth="1"/>
    <col min="12048" max="12285" width="9.140625" style="128"/>
    <col min="12286" max="12286" width="4.7109375" style="128" customWidth="1"/>
    <col min="12287" max="12287" width="20.5703125" style="128" customWidth="1"/>
    <col min="12288" max="12288" width="20" style="128" customWidth="1"/>
    <col min="12289" max="12289" width="6.42578125" style="128" customWidth="1"/>
    <col min="12290" max="12290" width="8.5703125" style="128" customWidth="1"/>
    <col min="12291" max="12291" width="10.85546875" style="128" customWidth="1"/>
    <col min="12292" max="12292" width="8.42578125" style="128" customWidth="1"/>
    <col min="12293" max="12293" width="14.42578125" style="128" customWidth="1"/>
    <col min="12294" max="12294" width="6.28515625" style="128" customWidth="1"/>
    <col min="12295" max="12295" width="8.85546875" style="128" customWidth="1"/>
    <col min="12296" max="12298" width="0" style="128" hidden="1" customWidth="1"/>
    <col min="12299" max="12299" width="7.85546875" style="128" customWidth="1"/>
    <col min="12300" max="12301" width="7.5703125" style="128" customWidth="1"/>
    <col min="12302" max="12302" width="8.7109375" style="128" customWidth="1"/>
    <col min="12303" max="12303" width="11.5703125" style="128" bestFit="1" customWidth="1"/>
    <col min="12304" max="12541" width="9.140625" style="128"/>
    <col min="12542" max="12542" width="4.7109375" style="128" customWidth="1"/>
    <col min="12543" max="12543" width="20.5703125" style="128" customWidth="1"/>
    <col min="12544" max="12544" width="20" style="128" customWidth="1"/>
    <col min="12545" max="12545" width="6.42578125" style="128" customWidth="1"/>
    <col min="12546" max="12546" width="8.5703125" style="128" customWidth="1"/>
    <col min="12547" max="12547" width="10.85546875" style="128" customWidth="1"/>
    <col min="12548" max="12548" width="8.42578125" style="128" customWidth="1"/>
    <col min="12549" max="12549" width="14.42578125" style="128" customWidth="1"/>
    <col min="12550" max="12550" width="6.28515625" style="128" customWidth="1"/>
    <col min="12551" max="12551" width="8.85546875" style="128" customWidth="1"/>
    <col min="12552" max="12554" width="0" style="128" hidden="1" customWidth="1"/>
    <col min="12555" max="12555" width="7.85546875" style="128" customWidth="1"/>
    <col min="12556" max="12557" width="7.5703125" style="128" customWidth="1"/>
    <col min="12558" max="12558" width="8.7109375" style="128" customWidth="1"/>
    <col min="12559" max="12559" width="11.5703125" style="128" bestFit="1" customWidth="1"/>
    <col min="12560" max="12797" width="9.140625" style="128"/>
    <col min="12798" max="12798" width="4.7109375" style="128" customWidth="1"/>
    <col min="12799" max="12799" width="20.5703125" style="128" customWidth="1"/>
    <col min="12800" max="12800" width="20" style="128" customWidth="1"/>
    <col min="12801" max="12801" width="6.42578125" style="128" customWidth="1"/>
    <col min="12802" max="12802" width="8.5703125" style="128" customWidth="1"/>
    <col min="12803" max="12803" width="10.85546875" style="128" customWidth="1"/>
    <col min="12804" max="12804" width="8.42578125" style="128" customWidth="1"/>
    <col min="12805" max="12805" width="14.42578125" style="128" customWidth="1"/>
    <col min="12806" max="12806" width="6.28515625" style="128" customWidth="1"/>
    <col min="12807" max="12807" width="8.85546875" style="128" customWidth="1"/>
    <col min="12808" max="12810" width="0" style="128" hidden="1" customWidth="1"/>
    <col min="12811" max="12811" width="7.85546875" style="128" customWidth="1"/>
    <col min="12812" max="12813" width="7.5703125" style="128" customWidth="1"/>
    <col min="12814" max="12814" width="8.7109375" style="128" customWidth="1"/>
    <col min="12815" max="12815" width="11.5703125" style="128" bestFit="1" customWidth="1"/>
    <col min="12816" max="13053" width="9.140625" style="128"/>
    <col min="13054" max="13054" width="4.7109375" style="128" customWidth="1"/>
    <col min="13055" max="13055" width="20.5703125" style="128" customWidth="1"/>
    <col min="13056" max="13056" width="20" style="128" customWidth="1"/>
    <col min="13057" max="13057" width="6.42578125" style="128" customWidth="1"/>
    <col min="13058" max="13058" width="8.5703125" style="128" customWidth="1"/>
    <col min="13059" max="13059" width="10.85546875" style="128" customWidth="1"/>
    <col min="13060" max="13060" width="8.42578125" style="128" customWidth="1"/>
    <col min="13061" max="13061" width="14.42578125" style="128" customWidth="1"/>
    <col min="13062" max="13062" width="6.28515625" style="128" customWidth="1"/>
    <col min="13063" max="13063" width="8.85546875" style="128" customWidth="1"/>
    <col min="13064" max="13066" width="0" style="128" hidden="1" customWidth="1"/>
    <col min="13067" max="13067" width="7.85546875" style="128" customWidth="1"/>
    <col min="13068" max="13069" width="7.5703125" style="128" customWidth="1"/>
    <col min="13070" max="13070" width="8.7109375" style="128" customWidth="1"/>
    <col min="13071" max="13071" width="11.5703125" style="128" bestFit="1" customWidth="1"/>
    <col min="13072" max="13309" width="9.140625" style="128"/>
    <col min="13310" max="13310" width="4.7109375" style="128" customWidth="1"/>
    <col min="13311" max="13311" width="20.5703125" style="128" customWidth="1"/>
    <col min="13312" max="13312" width="20" style="128" customWidth="1"/>
    <col min="13313" max="13313" width="6.42578125" style="128" customWidth="1"/>
    <col min="13314" max="13314" width="8.5703125" style="128" customWidth="1"/>
    <col min="13315" max="13315" width="10.85546875" style="128" customWidth="1"/>
    <col min="13316" max="13316" width="8.42578125" style="128" customWidth="1"/>
    <col min="13317" max="13317" width="14.42578125" style="128" customWidth="1"/>
    <col min="13318" max="13318" width="6.28515625" style="128" customWidth="1"/>
    <col min="13319" max="13319" width="8.85546875" style="128" customWidth="1"/>
    <col min="13320" max="13322" width="0" style="128" hidden="1" customWidth="1"/>
    <col min="13323" max="13323" width="7.85546875" style="128" customWidth="1"/>
    <col min="13324" max="13325" width="7.5703125" style="128" customWidth="1"/>
    <col min="13326" max="13326" width="8.7109375" style="128" customWidth="1"/>
    <col min="13327" max="13327" width="11.5703125" style="128" bestFit="1" customWidth="1"/>
    <col min="13328" max="13565" width="9.140625" style="128"/>
    <col min="13566" max="13566" width="4.7109375" style="128" customWidth="1"/>
    <col min="13567" max="13567" width="20.5703125" style="128" customWidth="1"/>
    <col min="13568" max="13568" width="20" style="128" customWidth="1"/>
    <col min="13569" max="13569" width="6.42578125" style="128" customWidth="1"/>
    <col min="13570" max="13570" width="8.5703125" style="128" customWidth="1"/>
    <col min="13571" max="13571" width="10.85546875" style="128" customWidth="1"/>
    <col min="13572" max="13572" width="8.42578125" style="128" customWidth="1"/>
    <col min="13573" max="13573" width="14.42578125" style="128" customWidth="1"/>
    <col min="13574" max="13574" width="6.28515625" style="128" customWidth="1"/>
    <col min="13575" max="13575" width="8.85546875" style="128" customWidth="1"/>
    <col min="13576" max="13578" width="0" style="128" hidden="1" customWidth="1"/>
    <col min="13579" max="13579" width="7.85546875" style="128" customWidth="1"/>
    <col min="13580" max="13581" width="7.5703125" style="128" customWidth="1"/>
    <col min="13582" max="13582" width="8.7109375" style="128" customWidth="1"/>
    <col min="13583" max="13583" width="11.5703125" style="128" bestFit="1" customWidth="1"/>
    <col min="13584" max="13821" width="9.140625" style="128"/>
    <col min="13822" max="13822" width="4.7109375" style="128" customWidth="1"/>
    <col min="13823" max="13823" width="20.5703125" style="128" customWidth="1"/>
    <col min="13824" max="13824" width="20" style="128" customWidth="1"/>
    <col min="13825" max="13825" width="6.42578125" style="128" customWidth="1"/>
    <col min="13826" max="13826" width="8.5703125" style="128" customWidth="1"/>
    <col min="13827" max="13827" width="10.85546875" style="128" customWidth="1"/>
    <col min="13828" max="13828" width="8.42578125" style="128" customWidth="1"/>
    <col min="13829" max="13829" width="14.42578125" style="128" customWidth="1"/>
    <col min="13830" max="13830" width="6.28515625" style="128" customWidth="1"/>
    <col min="13831" max="13831" width="8.85546875" style="128" customWidth="1"/>
    <col min="13832" max="13834" width="0" style="128" hidden="1" customWidth="1"/>
    <col min="13835" max="13835" width="7.85546875" style="128" customWidth="1"/>
    <col min="13836" max="13837" width="7.5703125" style="128" customWidth="1"/>
    <col min="13838" max="13838" width="8.7109375" style="128" customWidth="1"/>
    <col min="13839" max="13839" width="11.5703125" style="128" bestFit="1" customWidth="1"/>
    <col min="13840" max="14077" width="9.140625" style="128"/>
    <col min="14078" max="14078" width="4.7109375" style="128" customWidth="1"/>
    <col min="14079" max="14079" width="20.5703125" style="128" customWidth="1"/>
    <col min="14080" max="14080" width="20" style="128" customWidth="1"/>
    <col min="14081" max="14081" width="6.42578125" style="128" customWidth="1"/>
    <col min="14082" max="14082" width="8.5703125" style="128" customWidth="1"/>
    <col min="14083" max="14083" width="10.85546875" style="128" customWidth="1"/>
    <col min="14084" max="14084" width="8.42578125" style="128" customWidth="1"/>
    <col min="14085" max="14085" width="14.42578125" style="128" customWidth="1"/>
    <col min="14086" max="14086" width="6.28515625" style="128" customWidth="1"/>
    <col min="14087" max="14087" width="8.85546875" style="128" customWidth="1"/>
    <col min="14088" max="14090" width="0" style="128" hidden="1" customWidth="1"/>
    <col min="14091" max="14091" width="7.85546875" style="128" customWidth="1"/>
    <col min="14092" max="14093" width="7.5703125" style="128" customWidth="1"/>
    <col min="14094" max="14094" width="8.7109375" style="128" customWidth="1"/>
    <col min="14095" max="14095" width="11.5703125" style="128" bestFit="1" customWidth="1"/>
    <col min="14096" max="14333" width="9.140625" style="128"/>
    <col min="14334" max="14334" width="4.7109375" style="128" customWidth="1"/>
    <col min="14335" max="14335" width="20.5703125" style="128" customWidth="1"/>
    <col min="14336" max="14336" width="20" style="128" customWidth="1"/>
    <col min="14337" max="14337" width="6.42578125" style="128" customWidth="1"/>
    <col min="14338" max="14338" width="8.5703125" style="128" customWidth="1"/>
    <col min="14339" max="14339" width="10.85546875" style="128" customWidth="1"/>
    <col min="14340" max="14340" width="8.42578125" style="128" customWidth="1"/>
    <col min="14341" max="14341" width="14.42578125" style="128" customWidth="1"/>
    <col min="14342" max="14342" width="6.28515625" style="128" customWidth="1"/>
    <col min="14343" max="14343" width="8.85546875" style="128" customWidth="1"/>
    <col min="14344" max="14346" width="0" style="128" hidden="1" customWidth="1"/>
    <col min="14347" max="14347" width="7.85546875" style="128" customWidth="1"/>
    <col min="14348" max="14349" width="7.5703125" style="128" customWidth="1"/>
    <col min="14350" max="14350" width="8.7109375" style="128" customWidth="1"/>
    <col min="14351" max="14351" width="11.5703125" style="128" bestFit="1" customWidth="1"/>
    <col min="14352" max="14589" width="9.140625" style="128"/>
    <col min="14590" max="14590" width="4.7109375" style="128" customWidth="1"/>
    <col min="14591" max="14591" width="20.5703125" style="128" customWidth="1"/>
    <col min="14592" max="14592" width="20" style="128" customWidth="1"/>
    <col min="14593" max="14593" width="6.42578125" style="128" customWidth="1"/>
    <col min="14594" max="14594" width="8.5703125" style="128" customWidth="1"/>
    <col min="14595" max="14595" width="10.85546875" style="128" customWidth="1"/>
    <col min="14596" max="14596" width="8.42578125" style="128" customWidth="1"/>
    <col min="14597" max="14597" width="14.42578125" style="128" customWidth="1"/>
    <col min="14598" max="14598" width="6.28515625" style="128" customWidth="1"/>
    <col min="14599" max="14599" width="8.85546875" style="128" customWidth="1"/>
    <col min="14600" max="14602" width="0" style="128" hidden="1" customWidth="1"/>
    <col min="14603" max="14603" width="7.85546875" style="128" customWidth="1"/>
    <col min="14604" max="14605" width="7.5703125" style="128" customWidth="1"/>
    <col min="14606" max="14606" width="8.7109375" style="128" customWidth="1"/>
    <col min="14607" max="14607" width="11.5703125" style="128" bestFit="1" customWidth="1"/>
    <col min="14608" max="14845" width="9.140625" style="128"/>
    <col min="14846" max="14846" width="4.7109375" style="128" customWidth="1"/>
    <col min="14847" max="14847" width="20.5703125" style="128" customWidth="1"/>
    <col min="14848" max="14848" width="20" style="128" customWidth="1"/>
    <col min="14849" max="14849" width="6.42578125" style="128" customWidth="1"/>
    <col min="14850" max="14850" width="8.5703125" style="128" customWidth="1"/>
    <col min="14851" max="14851" width="10.85546875" style="128" customWidth="1"/>
    <col min="14852" max="14852" width="8.42578125" style="128" customWidth="1"/>
    <col min="14853" max="14853" width="14.42578125" style="128" customWidth="1"/>
    <col min="14854" max="14854" width="6.28515625" style="128" customWidth="1"/>
    <col min="14855" max="14855" width="8.85546875" style="128" customWidth="1"/>
    <col min="14856" max="14858" width="0" style="128" hidden="1" customWidth="1"/>
    <col min="14859" max="14859" width="7.85546875" style="128" customWidth="1"/>
    <col min="14860" max="14861" width="7.5703125" style="128" customWidth="1"/>
    <col min="14862" max="14862" width="8.7109375" style="128" customWidth="1"/>
    <col min="14863" max="14863" width="11.5703125" style="128" bestFit="1" customWidth="1"/>
    <col min="14864" max="15101" width="9.140625" style="128"/>
    <col min="15102" max="15102" width="4.7109375" style="128" customWidth="1"/>
    <col min="15103" max="15103" width="20.5703125" style="128" customWidth="1"/>
    <col min="15104" max="15104" width="20" style="128" customWidth="1"/>
    <col min="15105" max="15105" width="6.42578125" style="128" customWidth="1"/>
    <col min="15106" max="15106" width="8.5703125" style="128" customWidth="1"/>
    <col min="15107" max="15107" width="10.85546875" style="128" customWidth="1"/>
    <col min="15108" max="15108" width="8.42578125" style="128" customWidth="1"/>
    <col min="15109" max="15109" width="14.42578125" style="128" customWidth="1"/>
    <col min="15110" max="15110" width="6.28515625" style="128" customWidth="1"/>
    <col min="15111" max="15111" width="8.85546875" style="128" customWidth="1"/>
    <col min="15112" max="15114" width="0" style="128" hidden="1" customWidth="1"/>
    <col min="15115" max="15115" width="7.85546875" style="128" customWidth="1"/>
    <col min="15116" max="15117" width="7.5703125" style="128" customWidth="1"/>
    <col min="15118" max="15118" width="8.7109375" style="128" customWidth="1"/>
    <col min="15119" max="15119" width="11.5703125" style="128" bestFit="1" customWidth="1"/>
    <col min="15120" max="15357" width="9.140625" style="128"/>
    <col min="15358" max="15358" width="4.7109375" style="128" customWidth="1"/>
    <col min="15359" max="15359" width="20.5703125" style="128" customWidth="1"/>
    <col min="15360" max="15360" width="20" style="128" customWidth="1"/>
    <col min="15361" max="15361" width="6.42578125" style="128" customWidth="1"/>
    <col min="15362" max="15362" width="8.5703125" style="128" customWidth="1"/>
    <col min="15363" max="15363" width="10.85546875" style="128" customWidth="1"/>
    <col min="15364" max="15364" width="8.42578125" style="128" customWidth="1"/>
    <col min="15365" max="15365" width="14.42578125" style="128" customWidth="1"/>
    <col min="15366" max="15366" width="6.28515625" style="128" customWidth="1"/>
    <col min="15367" max="15367" width="8.85546875" style="128" customWidth="1"/>
    <col min="15368" max="15370" width="0" style="128" hidden="1" customWidth="1"/>
    <col min="15371" max="15371" width="7.85546875" style="128" customWidth="1"/>
    <col min="15372" max="15373" width="7.5703125" style="128" customWidth="1"/>
    <col min="15374" max="15374" width="8.7109375" style="128" customWidth="1"/>
    <col min="15375" max="15375" width="11.5703125" style="128" bestFit="1" customWidth="1"/>
    <col min="15376" max="15613" width="9.140625" style="128"/>
    <col min="15614" max="15614" width="4.7109375" style="128" customWidth="1"/>
    <col min="15615" max="15615" width="20.5703125" style="128" customWidth="1"/>
    <col min="15616" max="15616" width="20" style="128" customWidth="1"/>
    <col min="15617" max="15617" width="6.42578125" style="128" customWidth="1"/>
    <col min="15618" max="15618" width="8.5703125" style="128" customWidth="1"/>
    <col min="15619" max="15619" width="10.85546875" style="128" customWidth="1"/>
    <col min="15620" max="15620" width="8.42578125" style="128" customWidth="1"/>
    <col min="15621" max="15621" width="14.42578125" style="128" customWidth="1"/>
    <col min="15622" max="15622" width="6.28515625" style="128" customWidth="1"/>
    <col min="15623" max="15623" width="8.85546875" style="128" customWidth="1"/>
    <col min="15624" max="15626" width="0" style="128" hidden="1" customWidth="1"/>
    <col min="15627" max="15627" width="7.85546875" style="128" customWidth="1"/>
    <col min="15628" max="15629" width="7.5703125" style="128" customWidth="1"/>
    <col min="15630" max="15630" width="8.7109375" style="128" customWidth="1"/>
    <col min="15631" max="15631" width="11.5703125" style="128" bestFit="1" customWidth="1"/>
    <col min="15632" max="15869" width="9.140625" style="128"/>
    <col min="15870" max="15870" width="4.7109375" style="128" customWidth="1"/>
    <col min="15871" max="15871" width="20.5703125" style="128" customWidth="1"/>
    <col min="15872" max="15872" width="20" style="128" customWidth="1"/>
    <col min="15873" max="15873" width="6.42578125" style="128" customWidth="1"/>
    <col min="15874" max="15874" width="8.5703125" style="128" customWidth="1"/>
    <col min="15875" max="15875" width="10.85546875" style="128" customWidth="1"/>
    <col min="15876" max="15876" width="8.42578125" style="128" customWidth="1"/>
    <col min="15877" max="15877" width="14.42578125" style="128" customWidth="1"/>
    <col min="15878" max="15878" width="6.28515625" style="128" customWidth="1"/>
    <col min="15879" max="15879" width="8.85546875" style="128" customWidth="1"/>
    <col min="15880" max="15882" width="0" style="128" hidden="1" customWidth="1"/>
    <col min="15883" max="15883" width="7.85546875" style="128" customWidth="1"/>
    <col min="15884" max="15885" width="7.5703125" style="128" customWidth="1"/>
    <col min="15886" max="15886" width="8.7109375" style="128" customWidth="1"/>
    <col min="15887" max="15887" width="11.5703125" style="128" bestFit="1" customWidth="1"/>
    <col min="15888" max="16125" width="9.140625" style="128"/>
    <col min="16126" max="16126" width="4.7109375" style="128" customWidth="1"/>
    <col min="16127" max="16127" width="20.5703125" style="128" customWidth="1"/>
    <col min="16128" max="16128" width="20" style="128" customWidth="1"/>
    <col min="16129" max="16129" width="6.42578125" style="128" customWidth="1"/>
    <col min="16130" max="16130" width="8.5703125" style="128" customWidth="1"/>
    <col min="16131" max="16131" width="10.85546875" style="128" customWidth="1"/>
    <col min="16132" max="16132" width="8.42578125" style="128" customWidth="1"/>
    <col min="16133" max="16133" width="14.42578125" style="128" customWidth="1"/>
    <col min="16134" max="16134" width="6.28515625" style="128" customWidth="1"/>
    <col min="16135" max="16135" width="8.85546875" style="128" customWidth="1"/>
    <col min="16136" max="16138" width="0" style="128" hidden="1" customWidth="1"/>
    <col min="16139" max="16139" width="7.85546875" style="128" customWidth="1"/>
    <col min="16140" max="16141" width="7.5703125" style="128" customWidth="1"/>
    <col min="16142" max="16142" width="8.7109375" style="128" customWidth="1"/>
    <col min="16143" max="16143" width="11.5703125" style="128" bestFit="1" customWidth="1"/>
    <col min="16144" max="16384" width="9.140625" style="128"/>
  </cols>
  <sheetData>
    <row r="1" spans="1:16" s="20" customFormat="1" ht="21" customHeight="1" x14ac:dyDescent="0.2">
      <c r="A1" s="97"/>
      <c r="B1" s="272" t="s">
        <v>269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</row>
    <row r="2" spans="1:16" s="20" customFormat="1" ht="18" hidden="1" customHeight="1" x14ac:dyDescent="0.2">
      <c r="A2" s="97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</row>
    <row r="3" spans="1:16" s="20" customFormat="1" ht="37.5" customHeight="1" x14ac:dyDescent="0.2">
      <c r="A3" s="211" t="s">
        <v>0</v>
      </c>
      <c r="B3" s="214" t="s">
        <v>79</v>
      </c>
      <c r="C3" s="215"/>
      <c r="D3" s="199" t="s">
        <v>43</v>
      </c>
      <c r="E3" s="221" t="s">
        <v>80</v>
      </c>
      <c r="F3" s="221"/>
      <c r="G3" s="221"/>
      <c r="H3" s="221" t="s">
        <v>1</v>
      </c>
      <c r="I3" s="222" t="s">
        <v>81</v>
      </c>
      <c r="J3" s="223"/>
      <c r="K3" s="223"/>
      <c r="L3" s="223"/>
      <c r="M3" s="223"/>
      <c r="N3" s="223"/>
      <c r="O3" s="223"/>
      <c r="P3" s="224"/>
    </row>
    <row r="4" spans="1:16" s="20" customFormat="1" ht="28.5" customHeight="1" x14ac:dyDescent="0.2">
      <c r="A4" s="212"/>
      <c r="B4" s="216"/>
      <c r="C4" s="217"/>
      <c r="D4" s="220"/>
      <c r="E4" s="225" t="s">
        <v>63</v>
      </c>
      <c r="F4" s="226"/>
      <c r="G4" s="227"/>
      <c r="H4" s="221"/>
      <c r="I4" s="221" t="s">
        <v>2</v>
      </c>
      <c r="J4" s="221"/>
      <c r="K4" s="214" t="s">
        <v>208</v>
      </c>
      <c r="L4" s="215"/>
      <c r="M4" s="228" t="s">
        <v>209</v>
      </c>
      <c r="N4" s="228" t="s">
        <v>210</v>
      </c>
      <c r="O4" s="222" t="s">
        <v>77</v>
      </c>
      <c r="P4" s="224"/>
    </row>
    <row r="5" spans="1:16" s="20" customFormat="1" x14ac:dyDescent="0.2">
      <c r="A5" s="212"/>
      <c r="B5" s="216"/>
      <c r="C5" s="217"/>
      <c r="D5" s="220"/>
      <c r="E5" s="228" t="s">
        <v>82</v>
      </c>
      <c r="F5" s="228" t="s">
        <v>207</v>
      </c>
      <c r="G5" s="228" t="s">
        <v>83</v>
      </c>
      <c r="H5" s="221"/>
      <c r="I5" s="221" t="s">
        <v>3</v>
      </c>
      <c r="J5" s="221"/>
      <c r="K5" s="98"/>
      <c r="L5" s="99"/>
      <c r="M5" s="229"/>
      <c r="N5" s="229"/>
      <c r="O5" s="228" t="s">
        <v>211</v>
      </c>
      <c r="P5" s="228" t="s">
        <v>212</v>
      </c>
    </row>
    <row r="6" spans="1:16" s="20" customFormat="1" ht="42" customHeight="1" x14ac:dyDescent="0.2">
      <c r="A6" s="213"/>
      <c r="B6" s="218"/>
      <c r="C6" s="219"/>
      <c r="D6" s="200"/>
      <c r="E6" s="230"/>
      <c r="F6" s="230"/>
      <c r="G6" s="230"/>
      <c r="H6" s="221"/>
      <c r="I6" s="12" t="s">
        <v>4</v>
      </c>
      <c r="J6" s="12" t="s">
        <v>5</v>
      </c>
      <c r="K6" s="100" t="s">
        <v>205</v>
      </c>
      <c r="L6" s="100" t="s">
        <v>206</v>
      </c>
      <c r="M6" s="230"/>
      <c r="N6" s="230"/>
      <c r="O6" s="230"/>
      <c r="P6" s="230"/>
    </row>
    <row r="7" spans="1:16" s="20" customFormat="1" x14ac:dyDescent="0.2">
      <c r="A7" s="101">
        <v>1</v>
      </c>
      <c r="B7" s="102">
        <v>2</v>
      </c>
      <c r="C7" s="102" t="s">
        <v>54</v>
      </c>
      <c r="D7" s="102" t="s">
        <v>55</v>
      </c>
      <c r="E7" s="102" t="s">
        <v>56</v>
      </c>
      <c r="F7" s="102" t="s">
        <v>57</v>
      </c>
      <c r="G7" s="102" t="s">
        <v>58</v>
      </c>
      <c r="H7" s="103"/>
      <c r="I7" s="103"/>
      <c r="J7" s="103"/>
      <c r="K7" s="103" t="s">
        <v>59</v>
      </c>
      <c r="L7" s="102" t="s">
        <v>60</v>
      </c>
      <c r="M7" s="73" t="s">
        <v>61</v>
      </c>
      <c r="N7" s="13" t="s">
        <v>62</v>
      </c>
      <c r="O7" s="104">
        <v>12</v>
      </c>
      <c r="P7" s="101">
        <v>13</v>
      </c>
    </row>
    <row r="8" spans="1:16" s="20" customFormat="1" ht="12.75" x14ac:dyDescent="0.2">
      <c r="A8" s="105">
        <v>1</v>
      </c>
      <c r="B8" s="90" t="s">
        <v>6</v>
      </c>
      <c r="C8" s="162" t="s">
        <v>7</v>
      </c>
      <c r="D8" s="90"/>
      <c r="E8" s="17"/>
      <c r="F8" s="17"/>
      <c r="G8" s="17"/>
      <c r="H8" s="17"/>
      <c r="I8" s="17"/>
      <c r="J8" s="17"/>
      <c r="K8" s="163">
        <f>K9+K76+K83+K86</f>
        <v>151164.40000000002</v>
      </c>
      <c r="L8" s="163">
        <f>L9+L76+L83+L86</f>
        <v>142912.91999999998</v>
      </c>
      <c r="M8" s="164">
        <f>M9+M76+M86+M83</f>
        <v>152060.39999999997</v>
      </c>
      <c r="N8" s="164">
        <f>N9+N76+N86+N83</f>
        <v>119227.8</v>
      </c>
      <c r="O8" s="164">
        <f>O9+O76+O86+O83</f>
        <v>120052</v>
      </c>
      <c r="P8" s="44">
        <f>P9+P76+P86+P83</f>
        <v>118739.4</v>
      </c>
    </row>
    <row r="9" spans="1:16" s="20" customFormat="1" ht="33.75" customHeight="1" x14ac:dyDescent="0.2">
      <c r="A9" s="60" t="s">
        <v>8</v>
      </c>
      <c r="B9" s="165" t="s">
        <v>9</v>
      </c>
      <c r="C9" s="74" t="s">
        <v>10</v>
      </c>
      <c r="D9" s="165"/>
      <c r="E9" s="17"/>
      <c r="F9" s="17"/>
      <c r="G9" s="17"/>
      <c r="H9" s="17"/>
      <c r="I9" s="17"/>
      <c r="J9" s="17"/>
      <c r="K9" s="29">
        <f t="shared" ref="K9:P9" si="0">K10+K22+K25+K26+K34+K38+K42+K47+K49+K51+K56+K72+K67</f>
        <v>147207</v>
      </c>
      <c r="L9" s="29">
        <f t="shared" si="0"/>
        <v>139105.21999999997</v>
      </c>
      <c r="M9" s="29">
        <f t="shared" si="0"/>
        <v>146787.09999999998</v>
      </c>
      <c r="N9" s="29">
        <f t="shared" si="0"/>
        <v>112534.39999999999</v>
      </c>
      <c r="O9" s="29">
        <f t="shared" si="0"/>
        <v>114529.7</v>
      </c>
      <c r="P9" s="45">
        <f t="shared" si="0"/>
        <v>114184.7</v>
      </c>
    </row>
    <row r="10" spans="1:16" s="20" customFormat="1" ht="57.75" customHeight="1" x14ac:dyDescent="0.2">
      <c r="A10" s="182" t="s">
        <v>11</v>
      </c>
      <c r="B10" s="252" t="s">
        <v>12</v>
      </c>
      <c r="C10" s="199" t="s">
        <v>68</v>
      </c>
      <c r="D10" s="201" t="s">
        <v>112</v>
      </c>
      <c r="E10" s="90" t="s">
        <v>223</v>
      </c>
      <c r="F10" s="17"/>
      <c r="G10" s="17" t="s">
        <v>262</v>
      </c>
      <c r="H10" s="17"/>
      <c r="I10" s="17"/>
      <c r="J10" s="17"/>
      <c r="K10" s="184">
        <f>K12+K13+K14+K16+K20+K21</f>
        <v>24721.399999999998</v>
      </c>
      <c r="L10" s="184">
        <f>L12+L13+L14+L16+L20+L21</f>
        <v>24261.200000000001</v>
      </c>
      <c r="M10" s="184">
        <f>M12+M13+M14+M16+M20+M21</f>
        <v>21909.800000000003</v>
      </c>
      <c r="N10" s="184">
        <f>N12+N14+N16+N21</f>
        <v>57023.299999999996</v>
      </c>
      <c r="O10" s="184">
        <f>O12+O14+O16+O21</f>
        <v>55707.299999999996</v>
      </c>
      <c r="P10" s="260">
        <f>P12+P14+P16+P21</f>
        <v>55707.299999999996</v>
      </c>
    </row>
    <row r="11" spans="1:16" s="20" customFormat="1" ht="33.75" x14ac:dyDescent="0.2">
      <c r="A11" s="183"/>
      <c r="B11" s="253"/>
      <c r="C11" s="200"/>
      <c r="D11" s="202"/>
      <c r="E11" s="90" t="s">
        <v>222</v>
      </c>
      <c r="F11" s="8"/>
      <c r="G11" s="38" t="s">
        <v>262</v>
      </c>
      <c r="H11" s="19"/>
      <c r="I11" s="11"/>
      <c r="J11" s="11"/>
      <c r="K11" s="185"/>
      <c r="L11" s="185"/>
      <c r="M11" s="185"/>
      <c r="N11" s="185"/>
      <c r="O11" s="185"/>
      <c r="P11" s="261"/>
    </row>
    <row r="12" spans="1:16" s="83" customFormat="1" ht="34.5" customHeight="1" x14ac:dyDescent="0.25">
      <c r="A12" s="82" t="s">
        <v>84</v>
      </c>
      <c r="B12" s="64" t="s">
        <v>90</v>
      </c>
      <c r="C12" s="81"/>
      <c r="D12" s="76" t="s">
        <v>85</v>
      </c>
      <c r="E12" s="22" t="s">
        <v>224</v>
      </c>
      <c r="F12" s="78"/>
      <c r="G12" s="79" t="s">
        <v>225</v>
      </c>
      <c r="H12" s="76"/>
      <c r="I12" s="77"/>
      <c r="J12" s="77"/>
      <c r="K12" s="106">
        <v>464.1</v>
      </c>
      <c r="L12" s="80">
        <v>464</v>
      </c>
      <c r="M12" s="80">
        <v>2251.6999999999998</v>
      </c>
      <c r="N12" s="80">
        <v>2251.6999999999998</v>
      </c>
      <c r="O12" s="80">
        <v>2251.6999999999998</v>
      </c>
      <c r="P12" s="80">
        <v>2251.6999999999998</v>
      </c>
    </row>
    <row r="13" spans="1:16" s="20" customFormat="1" ht="24.75" customHeight="1" x14ac:dyDescent="0.2">
      <c r="A13" s="151" t="s">
        <v>86</v>
      </c>
      <c r="B13" s="18" t="s">
        <v>91</v>
      </c>
      <c r="C13" s="107"/>
      <c r="D13" s="154" t="s">
        <v>44</v>
      </c>
      <c r="E13" s="58" t="s">
        <v>231</v>
      </c>
      <c r="F13" s="8"/>
      <c r="G13" s="38" t="s">
        <v>263</v>
      </c>
      <c r="H13" s="19"/>
      <c r="I13" s="11"/>
      <c r="J13" s="11"/>
      <c r="K13" s="11">
        <v>803</v>
      </c>
      <c r="L13" s="14">
        <v>795.2</v>
      </c>
      <c r="M13" s="29">
        <v>0</v>
      </c>
      <c r="N13" s="49">
        <v>0</v>
      </c>
      <c r="O13" s="15">
        <v>0</v>
      </c>
      <c r="P13" s="62">
        <v>0</v>
      </c>
    </row>
    <row r="14" spans="1:16" s="20" customFormat="1" ht="23.25" customHeight="1" x14ac:dyDescent="0.2">
      <c r="A14" s="182" t="s">
        <v>87</v>
      </c>
      <c r="B14" s="252" t="s">
        <v>92</v>
      </c>
      <c r="C14" s="199"/>
      <c r="D14" s="201" t="s">
        <v>44</v>
      </c>
      <c r="E14" s="58" t="s">
        <v>229</v>
      </c>
      <c r="F14" s="8"/>
      <c r="G14" s="38" t="s">
        <v>235</v>
      </c>
      <c r="H14" s="19"/>
      <c r="I14" s="11"/>
      <c r="J14" s="11"/>
      <c r="K14" s="194">
        <v>1307</v>
      </c>
      <c r="L14" s="194">
        <v>1307</v>
      </c>
      <c r="M14" s="184">
        <v>2026.4</v>
      </c>
      <c r="N14" s="186">
        <v>943.5</v>
      </c>
      <c r="O14" s="196">
        <v>943.5</v>
      </c>
      <c r="P14" s="196">
        <v>943.5</v>
      </c>
    </row>
    <row r="15" spans="1:16" s="20" customFormat="1" ht="24.75" customHeight="1" x14ac:dyDescent="0.2">
      <c r="A15" s="183"/>
      <c r="B15" s="253"/>
      <c r="C15" s="200"/>
      <c r="D15" s="202"/>
      <c r="E15" s="58" t="s">
        <v>264</v>
      </c>
      <c r="F15" s="2"/>
      <c r="G15" s="108" t="s">
        <v>232</v>
      </c>
      <c r="H15" s="19"/>
      <c r="I15" s="11"/>
      <c r="J15" s="11"/>
      <c r="K15" s="195"/>
      <c r="L15" s="195"/>
      <c r="M15" s="185"/>
      <c r="N15" s="187"/>
      <c r="O15" s="197"/>
      <c r="P15" s="197"/>
    </row>
    <row r="16" spans="1:16" s="20" customFormat="1" ht="21" customHeight="1" x14ac:dyDescent="0.2">
      <c r="A16" s="182" t="s">
        <v>88</v>
      </c>
      <c r="B16" s="252" t="s">
        <v>93</v>
      </c>
      <c r="C16" s="199"/>
      <c r="D16" s="201" t="s">
        <v>45</v>
      </c>
      <c r="E16" s="58" t="s">
        <v>229</v>
      </c>
      <c r="F16" s="2"/>
      <c r="G16" s="9" t="s">
        <v>235</v>
      </c>
      <c r="H16" s="19"/>
      <c r="I16" s="11"/>
      <c r="J16" s="11"/>
      <c r="K16" s="194">
        <v>20905.5</v>
      </c>
      <c r="L16" s="184">
        <v>20453.2</v>
      </c>
      <c r="M16" s="186">
        <v>17611.7</v>
      </c>
      <c r="N16" s="196">
        <v>53808.1</v>
      </c>
      <c r="O16" s="196">
        <v>52492.1</v>
      </c>
      <c r="P16" s="196">
        <v>52492.1</v>
      </c>
    </row>
    <row r="17" spans="1:16" s="20" customFormat="1" ht="26.25" customHeight="1" x14ac:dyDescent="0.2">
      <c r="A17" s="231"/>
      <c r="B17" s="273"/>
      <c r="C17" s="220"/>
      <c r="D17" s="274"/>
      <c r="E17" s="58" t="s">
        <v>238</v>
      </c>
      <c r="F17" s="2"/>
      <c r="G17" s="9" t="s">
        <v>234</v>
      </c>
      <c r="H17" s="19"/>
      <c r="I17" s="11"/>
      <c r="J17" s="11"/>
      <c r="K17" s="275"/>
      <c r="L17" s="276"/>
      <c r="M17" s="277"/>
      <c r="N17" s="264"/>
      <c r="O17" s="264"/>
      <c r="P17" s="264"/>
    </row>
    <row r="18" spans="1:16" s="20" customFormat="1" ht="48.75" customHeight="1" x14ac:dyDescent="0.2">
      <c r="A18" s="231"/>
      <c r="B18" s="273"/>
      <c r="C18" s="220"/>
      <c r="D18" s="274"/>
      <c r="E18" s="58" t="s">
        <v>239</v>
      </c>
      <c r="F18" s="2"/>
      <c r="G18" s="9" t="s">
        <v>233</v>
      </c>
      <c r="H18" s="19"/>
      <c r="I18" s="11"/>
      <c r="J18" s="11"/>
      <c r="K18" s="275"/>
      <c r="L18" s="276"/>
      <c r="M18" s="277"/>
      <c r="N18" s="264"/>
      <c r="O18" s="264"/>
      <c r="P18" s="264"/>
    </row>
    <row r="19" spans="1:16" s="20" customFormat="1" ht="22.5" x14ac:dyDescent="0.2">
      <c r="A19" s="183"/>
      <c r="B19" s="253"/>
      <c r="C19" s="200"/>
      <c r="D19" s="202"/>
      <c r="E19" s="58" t="s">
        <v>230</v>
      </c>
      <c r="F19" s="2"/>
      <c r="G19" s="9" t="s">
        <v>234</v>
      </c>
      <c r="H19" s="19"/>
      <c r="I19" s="11"/>
      <c r="J19" s="11"/>
      <c r="K19" s="195"/>
      <c r="L19" s="185"/>
      <c r="M19" s="187"/>
      <c r="N19" s="197"/>
      <c r="O19" s="197"/>
      <c r="P19" s="197"/>
    </row>
    <row r="20" spans="1:16" s="20" customFormat="1" ht="27" customHeight="1" x14ac:dyDescent="0.2">
      <c r="A20" s="151" t="s">
        <v>89</v>
      </c>
      <c r="B20" s="161" t="s">
        <v>94</v>
      </c>
      <c r="C20" s="154"/>
      <c r="D20" s="154" t="s">
        <v>45</v>
      </c>
      <c r="E20" s="58" t="s">
        <v>270</v>
      </c>
      <c r="F20" s="2"/>
      <c r="G20" s="9" t="s">
        <v>263</v>
      </c>
      <c r="H20" s="19"/>
      <c r="I20" s="11"/>
      <c r="J20" s="11"/>
      <c r="K20" s="148">
        <v>1226.8</v>
      </c>
      <c r="L20" s="88">
        <v>1226.8</v>
      </c>
      <c r="M20" s="88"/>
      <c r="N20" s="51">
        <v>0</v>
      </c>
      <c r="O20" s="53">
        <v>0</v>
      </c>
      <c r="P20" s="53">
        <v>0</v>
      </c>
    </row>
    <row r="21" spans="1:16" s="20" customFormat="1" ht="33.75" x14ac:dyDescent="0.2">
      <c r="A21" s="151" t="s">
        <v>113</v>
      </c>
      <c r="B21" s="109" t="s">
        <v>133</v>
      </c>
      <c r="C21" s="154"/>
      <c r="D21" s="154" t="s">
        <v>66</v>
      </c>
      <c r="E21" s="84" t="s">
        <v>227</v>
      </c>
      <c r="F21" s="2"/>
      <c r="G21" s="9" t="s">
        <v>265</v>
      </c>
      <c r="H21" s="19"/>
      <c r="I21" s="11"/>
      <c r="J21" s="11"/>
      <c r="K21" s="148">
        <v>15</v>
      </c>
      <c r="L21" s="88">
        <v>15</v>
      </c>
      <c r="M21" s="51">
        <v>20</v>
      </c>
      <c r="N21" s="51">
        <v>20</v>
      </c>
      <c r="O21" s="51">
        <v>20</v>
      </c>
      <c r="P21" s="51">
        <v>20</v>
      </c>
    </row>
    <row r="22" spans="1:16" s="20" customFormat="1" ht="48" customHeight="1" x14ac:dyDescent="0.2">
      <c r="A22" s="60" t="s">
        <v>78</v>
      </c>
      <c r="B22" s="8" t="s">
        <v>13</v>
      </c>
      <c r="C22" s="166" t="s">
        <v>95</v>
      </c>
      <c r="D22" s="19" t="s">
        <v>96</v>
      </c>
      <c r="E22" s="58" t="s">
        <v>214</v>
      </c>
      <c r="F22" s="2"/>
      <c r="G22" s="9"/>
      <c r="H22" s="19"/>
      <c r="I22" s="11"/>
      <c r="J22" s="11"/>
      <c r="K22" s="29">
        <f t="shared" ref="K22:P22" si="1">K23+K24</f>
        <v>13893.2</v>
      </c>
      <c r="L22" s="29">
        <f t="shared" si="1"/>
        <v>13712.3</v>
      </c>
      <c r="M22" s="29">
        <f t="shared" si="1"/>
        <v>13844.7</v>
      </c>
      <c r="N22" s="29">
        <f t="shared" si="1"/>
        <v>12781.4</v>
      </c>
      <c r="O22" s="29">
        <f t="shared" si="1"/>
        <v>13403.400000000001</v>
      </c>
      <c r="P22" s="45">
        <f t="shared" si="1"/>
        <v>13403.400000000001</v>
      </c>
    </row>
    <row r="23" spans="1:16" s="20" customFormat="1" ht="32.25" customHeight="1" x14ac:dyDescent="0.2">
      <c r="A23" s="150" t="s">
        <v>97</v>
      </c>
      <c r="B23" s="110" t="s">
        <v>99</v>
      </c>
      <c r="C23" s="152"/>
      <c r="D23" s="153" t="s">
        <v>66</v>
      </c>
      <c r="E23" s="58" t="s">
        <v>226</v>
      </c>
      <c r="F23" s="2"/>
      <c r="G23" s="9"/>
      <c r="H23" s="19"/>
      <c r="I23" s="11"/>
      <c r="J23" s="11"/>
      <c r="K23" s="147">
        <v>8237.7000000000007</v>
      </c>
      <c r="L23" s="139">
        <v>8088.5</v>
      </c>
      <c r="M23" s="139">
        <v>7925.7</v>
      </c>
      <c r="N23" s="149">
        <v>8092</v>
      </c>
      <c r="O23" s="149">
        <v>8469.2000000000007</v>
      </c>
      <c r="P23" s="86">
        <v>8469.2000000000007</v>
      </c>
    </row>
    <row r="24" spans="1:16" s="20" customFormat="1" ht="31.5" customHeight="1" x14ac:dyDescent="0.2">
      <c r="A24" s="150" t="s">
        <v>98</v>
      </c>
      <c r="B24" s="111" t="s">
        <v>100</v>
      </c>
      <c r="C24" s="152"/>
      <c r="D24" s="153" t="s">
        <v>49</v>
      </c>
      <c r="E24" s="58" t="s">
        <v>226</v>
      </c>
      <c r="F24" s="142"/>
      <c r="G24" s="144"/>
      <c r="H24" s="19"/>
      <c r="I24" s="11"/>
      <c r="J24" s="11"/>
      <c r="K24" s="147">
        <v>5655.5</v>
      </c>
      <c r="L24" s="139">
        <v>5623.8</v>
      </c>
      <c r="M24" s="139">
        <v>5919</v>
      </c>
      <c r="N24" s="140">
        <v>4689.3999999999996</v>
      </c>
      <c r="O24" s="149">
        <v>4934.2</v>
      </c>
      <c r="P24" s="86">
        <v>4934.2</v>
      </c>
    </row>
    <row r="25" spans="1:16" s="20" customFormat="1" ht="63.75" customHeight="1" x14ac:dyDescent="0.2">
      <c r="A25" s="61" t="s">
        <v>101</v>
      </c>
      <c r="B25" s="40" t="s">
        <v>103</v>
      </c>
      <c r="C25" s="166" t="s">
        <v>102</v>
      </c>
      <c r="D25" s="19" t="s">
        <v>46</v>
      </c>
      <c r="E25" s="112" t="s">
        <v>228</v>
      </c>
      <c r="F25" s="2"/>
      <c r="G25" s="9" t="s">
        <v>266</v>
      </c>
      <c r="H25" s="19"/>
      <c r="I25" s="11"/>
      <c r="J25" s="11"/>
      <c r="K25" s="11">
        <v>693.4</v>
      </c>
      <c r="L25" s="1">
        <v>690</v>
      </c>
      <c r="M25" s="29"/>
      <c r="N25" s="15">
        <v>0</v>
      </c>
      <c r="O25" s="15">
        <v>0</v>
      </c>
      <c r="P25" s="57">
        <v>0</v>
      </c>
    </row>
    <row r="26" spans="1:16" s="20" customFormat="1" ht="49.5" customHeight="1" x14ac:dyDescent="0.2">
      <c r="A26" s="151" t="s">
        <v>107</v>
      </c>
      <c r="B26" s="167" t="s">
        <v>40</v>
      </c>
      <c r="C26" s="28" t="s">
        <v>14</v>
      </c>
      <c r="D26" s="19" t="s">
        <v>125</v>
      </c>
      <c r="E26" s="146"/>
      <c r="F26" s="2"/>
      <c r="G26" s="9"/>
      <c r="H26" s="19"/>
      <c r="I26" s="11"/>
      <c r="J26" s="11"/>
      <c r="K26" s="29">
        <f>K27+K29+K30+K32</f>
        <v>22415.5</v>
      </c>
      <c r="L26" s="29">
        <f>L27+L29+L30+L32</f>
        <v>21968.400000000001</v>
      </c>
      <c r="M26" s="29">
        <f>M27+M29+M30+M32+M31+M33</f>
        <v>29490.7</v>
      </c>
      <c r="N26" s="29">
        <f>N28+N29+N30+N32+N31</f>
        <v>7800</v>
      </c>
      <c r="O26" s="29">
        <f>O28+O29+O30+O32+O31</f>
        <v>2800</v>
      </c>
      <c r="P26" s="45">
        <f>P27+P29+P30+P32+P31</f>
        <v>12800</v>
      </c>
    </row>
    <row r="27" spans="1:16" s="20" customFormat="1" ht="36.75" customHeight="1" x14ac:dyDescent="0.2">
      <c r="A27" s="188" t="s">
        <v>134</v>
      </c>
      <c r="B27" s="268" t="s">
        <v>135</v>
      </c>
      <c r="C27" s="270"/>
      <c r="D27" s="201" t="s">
        <v>108</v>
      </c>
      <c r="E27" s="161" t="s">
        <v>237</v>
      </c>
      <c r="F27" s="2"/>
      <c r="G27" s="9" t="s">
        <v>235</v>
      </c>
      <c r="H27" s="19"/>
      <c r="I27" s="11"/>
      <c r="J27" s="11"/>
      <c r="K27" s="194">
        <v>200</v>
      </c>
      <c r="L27" s="184">
        <v>152.9</v>
      </c>
      <c r="M27" s="184">
        <v>200</v>
      </c>
      <c r="N27" s="184"/>
      <c r="O27" s="184"/>
      <c r="P27" s="186">
        <v>200</v>
      </c>
    </row>
    <row r="28" spans="1:16" s="20" customFormat="1" ht="26.25" customHeight="1" x14ac:dyDescent="0.2">
      <c r="A28" s="189"/>
      <c r="B28" s="269"/>
      <c r="C28" s="271"/>
      <c r="D28" s="202"/>
      <c r="E28" s="161" t="s">
        <v>236</v>
      </c>
      <c r="F28" s="2"/>
      <c r="G28" s="9" t="s">
        <v>234</v>
      </c>
      <c r="H28" s="19"/>
      <c r="I28" s="11"/>
      <c r="J28" s="11"/>
      <c r="K28" s="195"/>
      <c r="L28" s="185"/>
      <c r="M28" s="185"/>
      <c r="N28" s="185"/>
      <c r="O28" s="185"/>
      <c r="P28" s="187"/>
    </row>
    <row r="29" spans="1:16" s="20" customFormat="1" ht="100.5" customHeight="1" x14ac:dyDescent="0.2">
      <c r="A29" s="151" t="s">
        <v>137</v>
      </c>
      <c r="B29" s="42" t="s">
        <v>138</v>
      </c>
      <c r="C29" s="28"/>
      <c r="D29" s="19" t="s">
        <v>136</v>
      </c>
      <c r="E29" s="161" t="s">
        <v>241</v>
      </c>
      <c r="F29" s="2"/>
      <c r="G29" s="9" t="s">
        <v>67</v>
      </c>
      <c r="H29" s="19"/>
      <c r="I29" s="11"/>
      <c r="J29" s="11"/>
      <c r="K29" s="11">
        <v>8980</v>
      </c>
      <c r="L29" s="1">
        <v>8719.6</v>
      </c>
      <c r="M29" s="29">
        <v>18211.7</v>
      </c>
      <c r="N29" s="15">
        <v>1500</v>
      </c>
      <c r="O29" s="15">
        <v>1500</v>
      </c>
      <c r="P29" s="15">
        <v>1500</v>
      </c>
    </row>
    <row r="30" spans="1:16" s="20" customFormat="1" ht="91.5" customHeight="1" x14ac:dyDescent="0.2">
      <c r="A30" s="151" t="s">
        <v>139</v>
      </c>
      <c r="B30" s="42" t="s">
        <v>140</v>
      </c>
      <c r="C30" s="28"/>
      <c r="D30" s="19" t="s">
        <v>136</v>
      </c>
      <c r="E30" s="59" t="s">
        <v>242</v>
      </c>
      <c r="F30" s="2"/>
      <c r="G30" s="9" t="s">
        <v>67</v>
      </c>
      <c r="H30" s="19"/>
      <c r="I30" s="11"/>
      <c r="J30" s="11"/>
      <c r="K30" s="11">
        <v>8235.5</v>
      </c>
      <c r="L30" s="1">
        <v>8095.9</v>
      </c>
      <c r="M30" s="29">
        <v>6689</v>
      </c>
      <c r="N30" s="69">
        <v>1300</v>
      </c>
      <c r="O30" s="69">
        <v>1300</v>
      </c>
      <c r="P30" s="15">
        <v>1300</v>
      </c>
    </row>
    <row r="31" spans="1:16" s="20" customFormat="1" ht="95.25" customHeight="1" x14ac:dyDescent="0.2">
      <c r="A31" s="151" t="s">
        <v>195</v>
      </c>
      <c r="B31" s="89" t="s">
        <v>148</v>
      </c>
      <c r="C31" s="28"/>
      <c r="D31" s="19" t="s">
        <v>136</v>
      </c>
      <c r="E31" s="161" t="s">
        <v>243</v>
      </c>
      <c r="F31" s="2"/>
      <c r="G31" s="9" t="s">
        <v>67</v>
      </c>
      <c r="H31" s="19"/>
      <c r="I31" s="11"/>
      <c r="J31" s="11"/>
      <c r="K31" s="11">
        <v>0</v>
      </c>
      <c r="L31" s="1">
        <v>0</v>
      </c>
      <c r="M31" s="29">
        <v>4210</v>
      </c>
      <c r="N31" s="15">
        <v>5000</v>
      </c>
      <c r="O31" s="15"/>
      <c r="P31" s="15">
        <v>9800</v>
      </c>
    </row>
    <row r="32" spans="1:16" s="20" customFormat="1" ht="24" x14ac:dyDescent="0.2">
      <c r="A32" s="151" t="s">
        <v>141</v>
      </c>
      <c r="B32" s="32" t="s">
        <v>142</v>
      </c>
      <c r="C32" s="28"/>
      <c r="D32" s="19" t="s">
        <v>136</v>
      </c>
      <c r="E32" s="161" t="s">
        <v>196</v>
      </c>
      <c r="F32" s="2"/>
      <c r="G32" s="9"/>
      <c r="H32" s="19"/>
      <c r="I32" s="11"/>
      <c r="J32" s="11"/>
      <c r="K32" s="11">
        <v>5000</v>
      </c>
      <c r="L32" s="1">
        <v>5000</v>
      </c>
      <c r="M32" s="29">
        <v>0</v>
      </c>
      <c r="N32" s="15">
        <v>0</v>
      </c>
      <c r="O32" s="15">
        <v>0</v>
      </c>
      <c r="P32" s="15">
        <v>0</v>
      </c>
    </row>
    <row r="33" spans="1:16" s="20" customFormat="1" ht="96.75" customHeight="1" x14ac:dyDescent="0.2">
      <c r="A33" s="151" t="s">
        <v>220</v>
      </c>
      <c r="B33" s="75" t="s">
        <v>221</v>
      </c>
      <c r="C33" s="28"/>
      <c r="D33" s="19" t="s">
        <v>136</v>
      </c>
      <c r="E33" s="161" t="s">
        <v>267</v>
      </c>
      <c r="F33" s="2"/>
      <c r="G33" s="9" t="s">
        <v>67</v>
      </c>
      <c r="H33" s="19"/>
      <c r="I33" s="11"/>
      <c r="J33" s="11"/>
      <c r="K33" s="11"/>
      <c r="L33" s="1"/>
      <c r="M33" s="29">
        <v>180</v>
      </c>
      <c r="N33" s="15">
        <v>0</v>
      </c>
      <c r="O33" s="15">
        <v>0</v>
      </c>
      <c r="P33" s="15"/>
    </row>
    <row r="34" spans="1:16" s="20" customFormat="1" ht="156.75" customHeight="1" x14ac:dyDescent="0.2">
      <c r="A34" s="151" t="s">
        <v>122</v>
      </c>
      <c r="B34" s="168" t="s">
        <v>123</v>
      </c>
      <c r="C34" s="30" t="s">
        <v>124</v>
      </c>
      <c r="D34" s="24" t="s">
        <v>47</v>
      </c>
      <c r="E34" s="65"/>
      <c r="F34" s="2"/>
      <c r="G34" s="9"/>
      <c r="H34" s="19"/>
      <c r="I34" s="11"/>
      <c r="J34" s="11"/>
      <c r="K34" s="29">
        <f t="shared" ref="K34:L34" si="2">K35+K37</f>
        <v>17395.100000000002</v>
      </c>
      <c r="L34" s="29">
        <f t="shared" si="2"/>
        <v>16727.400000000001</v>
      </c>
      <c r="M34" s="29">
        <f>M35+M37</f>
        <v>14105.3</v>
      </c>
      <c r="N34" s="29">
        <f>N35+N37</f>
        <v>1800</v>
      </c>
      <c r="O34" s="29">
        <f>O35+O37</f>
        <v>1800</v>
      </c>
      <c r="P34" s="45">
        <f>P35+P37</f>
        <v>1800</v>
      </c>
    </row>
    <row r="35" spans="1:16" s="20" customFormat="1" ht="74.25" customHeight="1" x14ac:dyDescent="0.2">
      <c r="A35" s="188" t="s">
        <v>143</v>
      </c>
      <c r="B35" s="190" t="s">
        <v>145</v>
      </c>
      <c r="C35" s="192"/>
      <c r="D35" s="188" t="s">
        <v>47</v>
      </c>
      <c r="E35" s="59" t="s">
        <v>244</v>
      </c>
      <c r="F35" s="2"/>
      <c r="G35" s="9" t="s">
        <v>67</v>
      </c>
      <c r="H35" s="19"/>
      <c r="I35" s="11"/>
      <c r="J35" s="11"/>
      <c r="K35" s="194">
        <v>16610.900000000001</v>
      </c>
      <c r="L35" s="184">
        <v>16161.9</v>
      </c>
      <c r="M35" s="184">
        <v>14065.3</v>
      </c>
      <c r="N35" s="196">
        <v>1800</v>
      </c>
      <c r="O35" s="196">
        <v>1800</v>
      </c>
      <c r="P35" s="196">
        <v>1800</v>
      </c>
    </row>
    <row r="36" spans="1:16" s="20" customFormat="1" ht="106.5" customHeight="1" x14ac:dyDescent="0.2">
      <c r="A36" s="189"/>
      <c r="B36" s="191"/>
      <c r="C36" s="193"/>
      <c r="D36" s="189"/>
      <c r="E36" s="95" t="s">
        <v>248</v>
      </c>
      <c r="F36" s="2"/>
      <c r="G36" s="9" t="s">
        <v>257</v>
      </c>
      <c r="H36" s="19"/>
      <c r="I36" s="11"/>
      <c r="J36" s="11"/>
      <c r="K36" s="195"/>
      <c r="L36" s="185"/>
      <c r="M36" s="185"/>
      <c r="N36" s="197"/>
      <c r="O36" s="197"/>
      <c r="P36" s="197"/>
    </row>
    <row r="37" spans="1:16" s="20" customFormat="1" ht="76.5" customHeight="1" x14ac:dyDescent="0.2">
      <c r="A37" s="151" t="s">
        <v>144</v>
      </c>
      <c r="B37" s="42" t="s">
        <v>146</v>
      </c>
      <c r="C37" s="30"/>
      <c r="D37" s="31" t="s">
        <v>47</v>
      </c>
      <c r="E37" s="59" t="s">
        <v>244</v>
      </c>
      <c r="G37" s="2" t="s">
        <v>67</v>
      </c>
      <c r="H37" s="19"/>
      <c r="I37" s="11"/>
      <c r="J37" s="11"/>
      <c r="K37" s="11">
        <v>784.2</v>
      </c>
      <c r="L37" s="1">
        <v>565.5</v>
      </c>
      <c r="M37" s="29">
        <v>40</v>
      </c>
      <c r="N37" s="15">
        <v>0</v>
      </c>
      <c r="O37" s="55">
        <v>0</v>
      </c>
      <c r="P37" s="55">
        <v>0</v>
      </c>
    </row>
    <row r="38" spans="1:16" s="20" customFormat="1" ht="84.75" customHeight="1" x14ac:dyDescent="0.2">
      <c r="A38" s="151" t="s">
        <v>15</v>
      </c>
      <c r="B38" s="167" t="s">
        <v>109</v>
      </c>
      <c r="C38" s="21" t="s">
        <v>69</v>
      </c>
      <c r="D38" s="16" t="s">
        <v>48</v>
      </c>
      <c r="E38" s="18"/>
      <c r="F38" s="2"/>
      <c r="G38" s="9"/>
      <c r="H38" s="19"/>
      <c r="I38" s="11"/>
      <c r="J38" s="11"/>
      <c r="K38" s="29">
        <f t="shared" ref="K38:L38" si="3">K39</f>
        <v>7240.4</v>
      </c>
      <c r="L38" s="29">
        <f t="shared" si="3"/>
        <v>7240.4</v>
      </c>
      <c r="M38" s="29">
        <f>M39+M40+M41</f>
        <v>17591.2</v>
      </c>
      <c r="N38" s="29">
        <f t="shared" ref="N38:P38" si="4">N39</f>
        <v>0</v>
      </c>
      <c r="O38" s="29">
        <f t="shared" si="4"/>
        <v>0</v>
      </c>
      <c r="P38" s="45">
        <f t="shared" si="4"/>
        <v>0</v>
      </c>
    </row>
    <row r="39" spans="1:16" s="20" customFormat="1" ht="45" x14ac:dyDescent="0.2">
      <c r="A39" s="151" t="s">
        <v>158</v>
      </c>
      <c r="B39" s="46" t="s">
        <v>157</v>
      </c>
      <c r="C39" s="21"/>
      <c r="D39" s="16" t="s">
        <v>48</v>
      </c>
      <c r="E39" s="18" t="s">
        <v>245</v>
      </c>
      <c r="F39" s="2"/>
      <c r="G39" s="9"/>
      <c r="H39" s="19"/>
      <c r="I39" s="11"/>
      <c r="J39" s="11"/>
      <c r="K39" s="11">
        <v>7240.4</v>
      </c>
      <c r="L39" s="1">
        <v>7240.4</v>
      </c>
      <c r="M39" s="29">
        <v>16467</v>
      </c>
      <c r="N39" s="15">
        <v>0</v>
      </c>
      <c r="O39" s="55">
        <v>0</v>
      </c>
      <c r="P39" s="55">
        <v>0</v>
      </c>
    </row>
    <row r="40" spans="1:16" s="20" customFormat="1" ht="66" customHeight="1" x14ac:dyDescent="0.2">
      <c r="A40" s="151" t="s">
        <v>215</v>
      </c>
      <c r="B40" s="48" t="s">
        <v>218</v>
      </c>
      <c r="C40" s="21"/>
      <c r="D40" s="16" t="s">
        <v>48</v>
      </c>
      <c r="E40" s="90" t="s">
        <v>222</v>
      </c>
      <c r="F40" s="2"/>
      <c r="G40" s="9"/>
      <c r="H40" s="19"/>
      <c r="I40" s="11"/>
      <c r="J40" s="11"/>
      <c r="K40" s="11">
        <v>0</v>
      </c>
      <c r="L40" s="1">
        <v>0</v>
      </c>
      <c r="M40" s="29">
        <v>82</v>
      </c>
      <c r="N40" s="15">
        <v>0</v>
      </c>
      <c r="O40" s="55">
        <v>0</v>
      </c>
      <c r="P40" s="55">
        <v>0</v>
      </c>
    </row>
    <row r="41" spans="1:16" s="20" customFormat="1" ht="33.75" x14ac:dyDescent="0.2">
      <c r="A41" s="151" t="s">
        <v>216</v>
      </c>
      <c r="B41" s="74" t="s">
        <v>217</v>
      </c>
      <c r="C41" s="21"/>
      <c r="D41" s="16" t="s">
        <v>48</v>
      </c>
      <c r="E41" s="90" t="s">
        <v>222</v>
      </c>
      <c r="F41" s="2"/>
      <c r="G41" s="9"/>
      <c r="H41" s="19"/>
      <c r="I41" s="11"/>
      <c r="J41" s="11"/>
      <c r="K41" s="11">
        <v>0</v>
      </c>
      <c r="L41" s="1">
        <v>0</v>
      </c>
      <c r="M41" s="29">
        <v>1042.2</v>
      </c>
      <c r="N41" s="15">
        <v>0</v>
      </c>
      <c r="O41" s="55">
        <v>0</v>
      </c>
      <c r="P41" s="55">
        <v>0</v>
      </c>
    </row>
    <row r="42" spans="1:16" s="20" customFormat="1" ht="25.5" x14ac:dyDescent="0.2">
      <c r="A42" s="151" t="s">
        <v>16</v>
      </c>
      <c r="B42" s="168" t="s">
        <v>111</v>
      </c>
      <c r="C42" s="21" t="s">
        <v>110</v>
      </c>
      <c r="D42" s="16" t="s">
        <v>126</v>
      </c>
      <c r="E42" s="18"/>
      <c r="F42" s="2"/>
      <c r="G42" s="9"/>
      <c r="H42" s="19"/>
      <c r="I42" s="11"/>
      <c r="J42" s="11"/>
      <c r="K42" s="11">
        <f t="shared" ref="K42:P42" si="5">K43+K44+K46</f>
        <v>9747.1999999999989</v>
      </c>
      <c r="L42" s="1">
        <f t="shared" si="5"/>
        <v>9645.5999999999985</v>
      </c>
      <c r="M42" s="29">
        <f t="shared" si="5"/>
        <v>10860.4</v>
      </c>
      <c r="N42" s="29">
        <f t="shared" si="5"/>
        <v>9512.7000000000007</v>
      </c>
      <c r="O42" s="29">
        <f t="shared" si="5"/>
        <v>12800</v>
      </c>
      <c r="P42" s="45">
        <f t="shared" si="5"/>
        <v>12755</v>
      </c>
    </row>
    <row r="43" spans="1:16" s="20" customFormat="1" ht="34.5" customHeight="1" x14ac:dyDescent="0.2">
      <c r="A43" s="151" t="s">
        <v>114</v>
      </c>
      <c r="B43" s="34" t="s">
        <v>159</v>
      </c>
      <c r="C43" s="16"/>
      <c r="D43" s="16" t="s">
        <v>66</v>
      </c>
      <c r="E43" s="35" t="s">
        <v>115</v>
      </c>
      <c r="F43" s="2"/>
      <c r="G43" s="9"/>
      <c r="H43" s="19"/>
      <c r="I43" s="11"/>
      <c r="J43" s="11"/>
      <c r="K43" s="11">
        <f>193.4+620-15</f>
        <v>798.4</v>
      </c>
      <c r="L43" s="1">
        <v>696.8</v>
      </c>
      <c r="M43" s="29">
        <v>850</v>
      </c>
      <c r="N43" s="67">
        <f>708.7+45</f>
        <v>753.7</v>
      </c>
      <c r="O43" s="67">
        <f>45+2630</f>
        <v>2675</v>
      </c>
      <c r="P43" s="67">
        <v>2630</v>
      </c>
    </row>
    <row r="44" spans="1:16" s="20" customFormat="1" ht="47.25" customHeight="1" x14ac:dyDescent="0.2">
      <c r="A44" s="182" t="s">
        <v>127</v>
      </c>
      <c r="B44" s="190" t="s">
        <v>129</v>
      </c>
      <c r="C44" s="209"/>
      <c r="D44" s="254" t="s">
        <v>128</v>
      </c>
      <c r="E44" s="256" t="s">
        <v>246</v>
      </c>
      <c r="F44" s="242"/>
      <c r="G44" s="258" t="s">
        <v>67</v>
      </c>
      <c r="H44" s="19"/>
      <c r="I44" s="11"/>
      <c r="J44" s="11"/>
      <c r="K44" s="194">
        <v>8948.7999999999993</v>
      </c>
      <c r="L44" s="184">
        <f>8596+352.8</f>
        <v>8948.7999999999993</v>
      </c>
      <c r="M44" s="184">
        <v>8010.4</v>
      </c>
      <c r="N44" s="186">
        <v>7184</v>
      </c>
      <c r="O44" s="196">
        <v>8550</v>
      </c>
      <c r="P44" s="196">
        <v>8450</v>
      </c>
    </row>
    <row r="45" spans="1:16" s="20" customFormat="1" ht="28.5" customHeight="1" x14ac:dyDescent="0.2">
      <c r="A45" s="183"/>
      <c r="B45" s="191"/>
      <c r="C45" s="210"/>
      <c r="D45" s="255"/>
      <c r="E45" s="257"/>
      <c r="F45" s="244"/>
      <c r="G45" s="259"/>
      <c r="H45" s="19"/>
      <c r="I45" s="11"/>
      <c r="J45" s="11"/>
      <c r="K45" s="195"/>
      <c r="L45" s="185"/>
      <c r="M45" s="185"/>
      <c r="N45" s="187"/>
      <c r="O45" s="197"/>
      <c r="P45" s="197"/>
    </row>
    <row r="46" spans="1:16" s="20" customFormat="1" ht="93" customHeight="1" x14ac:dyDescent="0.2">
      <c r="A46" s="61" t="s">
        <v>199</v>
      </c>
      <c r="B46" s="47" t="s">
        <v>200</v>
      </c>
      <c r="C46" s="155"/>
      <c r="D46" s="155" t="s">
        <v>128</v>
      </c>
      <c r="E46" s="157" t="s">
        <v>261</v>
      </c>
      <c r="F46" s="142"/>
      <c r="G46" s="144" t="s">
        <v>67</v>
      </c>
      <c r="H46" s="19"/>
      <c r="I46" s="11"/>
      <c r="J46" s="11"/>
      <c r="K46" s="147">
        <v>0</v>
      </c>
      <c r="L46" s="139">
        <v>0</v>
      </c>
      <c r="M46" s="87">
        <v>2000</v>
      </c>
      <c r="N46" s="68">
        <v>1575</v>
      </c>
      <c r="O46" s="68">
        <v>1575</v>
      </c>
      <c r="P46" s="68">
        <v>1675</v>
      </c>
    </row>
    <row r="47" spans="1:16" s="20" customFormat="1" ht="93.75" customHeight="1" x14ac:dyDescent="0.2">
      <c r="A47" s="61" t="s">
        <v>17</v>
      </c>
      <c r="B47" s="112" t="s">
        <v>130</v>
      </c>
      <c r="C47" s="23" t="s">
        <v>70</v>
      </c>
      <c r="D47" s="155" t="s">
        <v>50</v>
      </c>
      <c r="E47" s="158" t="s">
        <v>246</v>
      </c>
      <c r="F47" s="142"/>
      <c r="G47" s="144" t="s">
        <v>67</v>
      </c>
      <c r="H47" s="19"/>
      <c r="I47" s="11"/>
      <c r="J47" s="11"/>
      <c r="K47" s="87">
        <f t="shared" ref="K47:L47" si="6">K48</f>
        <v>859</v>
      </c>
      <c r="L47" s="87">
        <f t="shared" si="6"/>
        <v>859</v>
      </c>
      <c r="M47" s="87">
        <f>M48</f>
        <v>1297.5</v>
      </c>
      <c r="N47" s="87">
        <f>N48</f>
        <v>613</v>
      </c>
      <c r="O47" s="87">
        <f t="shared" ref="O47:P47" si="7">O48</f>
        <v>615</v>
      </c>
      <c r="P47" s="138">
        <f t="shared" si="7"/>
        <v>615</v>
      </c>
    </row>
    <row r="48" spans="1:16" s="20" customFormat="1" ht="36" x14ac:dyDescent="0.2">
      <c r="A48" s="61" t="s">
        <v>131</v>
      </c>
      <c r="B48" s="47" t="s">
        <v>132</v>
      </c>
      <c r="C48" s="155"/>
      <c r="D48" s="155" t="s">
        <v>50</v>
      </c>
      <c r="E48" s="22"/>
      <c r="F48" s="142"/>
      <c r="G48" s="144"/>
      <c r="H48" s="19"/>
      <c r="I48" s="11"/>
      <c r="J48" s="11"/>
      <c r="K48" s="147">
        <v>859</v>
      </c>
      <c r="L48" s="139">
        <v>859</v>
      </c>
      <c r="M48" s="87">
        <v>1297.5</v>
      </c>
      <c r="N48" s="68">
        <v>613</v>
      </c>
      <c r="O48" s="68">
        <v>615</v>
      </c>
      <c r="P48" s="68">
        <v>615</v>
      </c>
    </row>
    <row r="49" spans="1:19" s="20" customFormat="1" ht="25.5" x14ac:dyDescent="0.2">
      <c r="A49" s="61" t="s">
        <v>18</v>
      </c>
      <c r="B49" s="169" t="s">
        <v>19</v>
      </c>
      <c r="C49" s="23" t="s">
        <v>71</v>
      </c>
      <c r="D49" s="155" t="s">
        <v>51</v>
      </c>
      <c r="E49" s="58"/>
      <c r="F49" s="142"/>
      <c r="G49" s="144"/>
      <c r="H49" s="19"/>
      <c r="I49" s="11"/>
      <c r="J49" s="11"/>
      <c r="K49" s="87">
        <f t="shared" ref="K49:L49" si="8">K50</f>
        <v>6350</v>
      </c>
      <c r="L49" s="87">
        <f t="shared" si="8"/>
        <v>5909.8</v>
      </c>
      <c r="M49" s="87">
        <f>M50</f>
        <v>7399</v>
      </c>
      <c r="N49" s="87">
        <f t="shared" ref="N49:P49" si="9">N50</f>
        <v>4400</v>
      </c>
      <c r="O49" s="87">
        <f t="shared" si="9"/>
        <v>4400</v>
      </c>
      <c r="P49" s="138">
        <f t="shared" si="9"/>
        <v>2850</v>
      </c>
    </row>
    <row r="50" spans="1:19" s="20" customFormat="1" ht="71.25" customHeight="1" thickBot="1" x14ac:dyDescent="0.25">
      <c r="A50" s="160" t="s">
        <v>161</v>
      </c>
      <c r="B50" s="42" t="s">
        <v>160</v>
      </c>
      <c r="C50" s="23"/>
      <c r="D50" s="155" t="s">
        <v>51</v>
      </c>
      <c r="E50" s="59" t="s">
        <v>247</v>
      </c>
      <c r="F50" s="2"/>
      <c r="G50" s="9" t="s">
        <v>67</v>
      </c>
      <c r="H50" s="19"/>
      <c r="I50" s="11"/>
      <c r="J50" s="11"/>
      <c r="K50" s="147">
        <v>6350</v>
      </c>
      <c r="L50" s="139">
        <v>5909.8</v>
      </c>
      <c r="M50" s="87">
        <v>7399</v>
      </c>
      <c r="N50" s="52">
        <v>4400</v>
      </c>
      <c r="O50" s="68">
        <v>4400</v>
      </c>
      <c r="P50" s="68">
        <v>2850</v>
      </c>
    </row>
    <row r="51" spans="1:19" s="20" customFormat="1" ht="86.25" customHeight="1" x14ac:dyDescent="0.2">
      <c r="A51" s="182" t="s">
        <v>116</v>
      </c>
      <c r="B51" s="247" t="s">
        <v>38</v>
      </c>
      <c r="C51" s="249" t="s">
        <v>72</v>
      </c>
      <c r="D51" s="201" t="s">
        <v>51</v>
      </c>
      <c r="F51" s="170"/>
      <c r="G51" s="171"/>
      <c r="H51" s="19"/>
      <c r="I51" s="11"/>
      <c r="J51" s="11"/>
      <c r="K51" s="184">
        <f t="shared" ref="K51:P51" si="10">K53+K54</f>
        <v>32945</v>
      </c>
      <c r="L51" s="184">
        <f t="shared" si="10"/>
        <v>32248.5</v>
      </c>
      <c r="M51" s="245">
        <f t="shared" si="10"/>
        <v>19557</v>
      </c>
      <c r="N51" s="245">
        <f t="shared" si="10"/>
        <v>7640</v>
      </c>
      <c r="O51" s="245">
        <f t="shared" si="10"/>
        <v>8240</v>
      </c>
      <c r="P51" s="265">
        <f t="shared" si="10"/>
        <v>9790</v>
      </c>
    </row>
    <row r="52" spans="1:19" s="20" customFormat="1" ht="130.5" customHeight="1" thickBot="1" x14ac:dyDescent="0.25">
      <c r="A52" s="183"/>
      <c r="B52" s="248"/>
      <c r="C52" s="250"/>
      <c r="D52" s="202"/>
      <c r="E52" s="95"/>
      <c r="F52" s="18"/>
      <c r="G52" s="172" t="s">
        <v>255</v>
      </c>
      <c r="H52" s="19"/>
      <c r="I52" s="11"/>
      <c r="J52" s="11"/>
      <c r="K52" s="185"/>
      <c r="L52" s="185"/>
      <c r="M52" s="246"/>
      <c r="N52" s="246"/>
      <c r="O52" s="246"/>
      <c r="P52" s="266"/>
    </row>
    <row r="53" spans="1:19" s="20" customFormat="1" ht="79.5" customHeight="1" x14ac:dyDescent="0.2">
      <c r="A53" s="151" t="s">
        <v>162</v>
      </c>
      <c r="B53" s="42" t="s">
        <v>163</v>
      </c>
      <c r="C53" s="36"/>
      <c r="D53" s="154" t="s">
        <v>51</v>
      </c>
      <c r="E53" s="59" t="s">
        <v>256</v>
      </c>
      <c r="F53" s="8"/>
      <c r="G53" s="38" t="s">
        <v>67</v>
      </c>
      <c r="H53" s="19"/>
      <c r="I53" s="11"/>
      <c r="J53" s="11"/>
      <c r="K53" s="148">
        <v>7040</v>
      </c>
      <c r="L53" s="141">
        <v>7034.8</v>
      </c>
      <c r="M53" s="88">
        <v>9070</v>
      </c>
      <c r="N53" s="51">
        <v>6740</v>
      </c>
      <c r="O53" s="51">
        <v>7340</v>
      </c>
      <c r="P53" s="51">
        <v>7340</v>
      </c>
    </row>
    <row r="54" spans="1:19" s="20" customFormat="1" ht="75" customHeight="1" x14ac:dyDescent="0.2">
      <c r="A54" s="182" t="s">
        <v>164</v>
      </c>
      <c r="B54" s="190" t="s">
        <v>165</v>
      </c>
      <c r="C54" s="199"/>
      <c r="D54" s="201" t="s">
        <v>51</v>
      </c>
      <c r="E54" s="59" t="s">
        <v>256</v>
      </c>
      <c r="F54" s="18"/>
      <c r="G54" s="94" t="s">
        <v>67</v>
      </c>
      <c r="H54" s="19"/>
      <c r="I54" s="11"/>
      <c r="J54" s="11"/>
      <c r="K54" s="194">
        <v>25905</v>
      </c>
      <c r="L54" s="184">
        <v>25213.7</v>
      </c>
      <c r="M54" s="184">
        <v>10487</v>
      </c>
      <c r="N54" s="186">
        <v>900</v>
      </c>
      <c r="O54" s="186">
        <v>900</v>
      </c>
      <c r="P54" s="186">
        <v>2450</v>
      </c>
    </row>
    <row r="55" spans="1:19" s="20" customFormat="1" ht="67.5" customHeight="1" thickBot="1" x14ac:dyDescent="0.25">
      <c r="A55" s="183"/>
      <c r="B55" s="198"/>
      <c r="C55" s="200"/>
      <c r="D55" s="202"/>
      <c r="E55" s="95" t="s">
        <v>248</v>
      </c>
      <c r="F55" s="143"/>
      <c r="G55" s="145" t="s">
        <v>255</v>
      </c>
      <c r="H55" s="19"/>
      <c r="I55" s="11"/>
      <c r="J55" s="11"/>
      <c r="K55" s="195"/>
      <c r="L55" s="185"/>
      <c r="M55" s="185"/>
      <c r="N55" s="187"/>
      <c r="O55" s="187"/>
      <c r="P55" s="187"/>
      <c r="S55" s="113"/>
    </row>
    <row r="56" spans="1:19" s="20" customFormat="1" ht="101.25" customHeight="1" x14ac:dyDescent="0.2">
      <c r="A56" s="182" t="s">
        <v>20</v>
      </c>
      <c r="B56" s="232" t="s">
        <v>41</v>
      </c>
      <c r="C56" s="235" t="s">
        <v>73</v>
      </c>
      <c r="D56" s="209" t="s">
        <v>52</v>
      </c>
      <c r="E56" s="239" t="s">
        <v>249</v>
      </c>
      <c r="F56" s="242"/>
      <c r="G56" s="258"/>
      <c r="H56" s="19"/>
      <c r="I56" s="11"/>
      <c r="J56" s="11"/>
      <c r="K56" s="245">
        <f t="shared" ref="K56:P56" si="11">K61+K62+K63+K64+K65+K66</f>
        <v>4922.8</v>
      </c>
      <c r="L56" s="245">
        <f t="shared" si="11"/>
        <v>2084.3000000000002</v>
      </c>
      <c r="M56" s="245">
        <f t="shared" si="11"/>
        <v>6850</v>
      </c>
      <c r="N56" s="245">
        <f t="shared" si="11"/>
        <v>7840</v>
      </c>
      <c r="O56" s="245">
        <f t="shared" si="11"/>
        <v>12550</v>
      </c>
      <c r="P56" s="265">
        <f t="shared" si="11"/>
        <v>2750</v>
      </c>
    </row>
    <row r="57" spans="1:19" s="20" customFormat="1" hidden="1" x14ac:dyDescent="0.2">
      <c r="A57" s="231"/>
      <c r="B57" s="233"/>
      <c r="C57" s="236"/>
      <c r="D57" s="238"/>
      <c r="E57" s="240"/>
      <c r="F57" s="243"/>
      <c r="G57" s="262"/>
      <c r="H57" s="19"/>
      <c r="I57" s="11"/>
      <c r="J57" s="11"/>
      <c r="K57" s="263"/>
      <c r="L57" s="263"/>
      <c r="M57" s="263"/>
      <c r="N57" s="263"/>
      <c r="O57" s="263"/>
      <c r="P57" s="267"/>
    </row>
    <row r="58" spans="1:19" s="20" customFormat="1" hidden="1" x14ac:dyDescent="0.2">
      <c r="A58" s="231"/>
      <c r="B58" s="233"/>
      <c r="C58" s="236"/>
      <c r="D58" s="238"/>
      <c r="E58" s="240"/>
      <c r="F58" s="243"/>
      <c r="G58" s="262"/>
      <c r="H58" s="19"/>
      <c r="I58" s="11"/>
      <c r="J58" s="11"/>
      <c r="K58" s="263"/>
      <c r="L58" s="263"/>
      <c r="M58" s="263"/>
      <c r="N58" s="263"/>
      <c r="O58" s="263"/>
      <c r="P58" s="267"/>
    </row>
    <row r="59" spans="1:19" s="20" customFormat="1" hidden="1" x14ac:dyDescent="0.2">
      <c r="A59" s="231"/>
      <c r="B59" s="233"/>
      <c r="C59" s="236"/>
      <c r="D59" s="238"/>
      <c r="E59" s="240"/>
      <c r="F59" s="243"/>
      <c r="G59" s="262"/>
      <c r="H59" s="19"/>
      <c r="I59" s="11"/>
      <c r="J59" s="11"/>
      <c r="K59" s="263"/>
      <c r="L59" s="263"/>
      <c r="M59" s="263"/>
      <c r="N59" s="263"/>
      <c r="O59" s="263"/>
      <c r="P59" s="267"/>
    </row>
    <row r="60" spans="1:19" s="20" customFormat="1" ht="63.75" hidden="1" customHeight="1" x14ac:dyDescent="0.2">
      <c r="A60" s="183"/>
      <c r="B60" s="234"/>
      <c r="C60" s="237"/>
      <c r="D60" s="210"/>
      <c r="E60" s="241"/>
      <c r="F60" s="244"/>
      <c r="G60" s="259"/>
      <c r="H60" s="19"/>
      <c r="I60" s="11"/>
      <c r="J60" s="11"/>
      <c r="K60" s="246"/>
      <c r="L60" s="246"/>
      <c r="M60" s="246"/>
      <c r="N60" s="246"/>
      <c r="O60" s="246"/>
      <c r="P60" s="266"/>
    </row>
    <row r="61" spans="1:19" s="20" customFormat="1" ht="24" x14ac:dyDescent="0.2">
      <c r="A61" s="151" t="s">
        <v>147</v>
      </c>
      <c r="B61" s="42" t="s">
        <v>148</v>
      </c>
      <c r="C61" s="36"/>
      <c r="D61" s="154" t="s">
        <v>52</v>
      </c>
      <c r="E61" s="65"/>
      <c r="F61" s="143"/>
      <c r="G61" s="145"/>
      <c r="H61" s="154"/>
      <c r="I61" s="148"/>
      <c r="J61" s="148"/>
      <c r="K61" s="148">
        <v>3202.1</v>
      </c>
      <c r="L61" s="141">
        <v>1233.9000000000001</v>
      </c>
      <c r="M61" s="88">
        <v>0</v>
      </c>
      <c r="N61" s="51">
        <v>1270</v>
      </c>
      <c r="O61" s="51">
        <v>9800</v>
      </c>
      <c r="P61" s="53">
        <v>0</v>
      </c>
    </row>
    <row r="62" spans="1:19" s="20" customFormat="1" ht="24" x14ac:dyDescent="0.2">
      <c r="A62" s="151" t="s">
        <v>149</v>
      </c>
      <c r="B62" s="41" t="s">
        <v>150</v>
      </c>
      <c r="C62" s="36"/>
      <c r="D62" s="154" t="s">
        <v>52</v>
      </c>
      <c r="E62" s="161"/>
      <c r="F62" s="143"/>
      <c r="G62" s="145"/>
      <c r="H62" s="154"/>
      <c r="I62" s="148"/>
      <c r="J62" s="148"/>
      <c r="K62" s="148">
        <v>969.7</v>
      </c>
      <c r="L62" s="141">
        <v>99.4</v>
      </c>
      <c r="M62" s="88">
        <v>0</v>
      </c>
      <c r="N62" s="51">
        <v>0</v>
      </c>
      <c r="O62" s="51">
        <v>0</v>
      </c>
      <c r="P62" s="53">
        <v>0</v>
      </c>
    </row>
    <row r="63" spans="1:19" s="20" customFormat="1" ht="24" x14ac:dyDescent="0.2">
      <c r="A63" s="151" t="s">
        <v>219</v>
      </c>
      <c r="B63" s="47" t="s">
        <v>151</v>
      </c>
      <c r="C63" s="33"/>
      <c r="D63" s="156" t="s">
        <v>52</v>
      </c>
      <c r="E63" s="59"/>
      <c r="F63" s="143"/>
      <c r="G63" s="145"/>
      <c r="H63" s="154"/>
      <c r="I63" s="148"/>
      <c r="J63" s="148"/>
      <c r="K63" s="148">
        <v>0</v>
      </c>
      <c r="L63" s="141">
        <v>0</v>
      </c>
      <c r="M63" s="88">
        <v>2800</v>
      </c>
      <c r="N63" s="51">
        <v>2300</v>
      </c>
      <c r="O63" s="51">
        <v>1200</v>
      </c>
      <c r="P63" s="51">
        <v>1200</v>
      </c>
    </row>
    <row r="64" spans="1:19" s="20" customFormat="1" ht="12" x14ac:dyDescent="0.2">
      <c r="A64" s="151" t="s">
        <v>152</v>
      </c>
      <c r="B64" s="47" t="s">
        <v>153</v>
      </c>
      <c r="C64" s="33"/>
      <c r="D64" s="156" t="s">
        <v>52</v>
      </c>
      <c r="E64" s="161"/>
      <c r="F64" s="143"/>
      <c r="G64" s="145"/>
      <c r="H64" s="154"/>
      <c r="I64" s="148"/>
      <c r="J64" s="148"/>
      <c r="K64" s="148">
        <v>117</v>
      </c>
      <c r="L64" s="141">
        <v>117</v>
      </c>
      <c r="M64" s="88">
        <v>1500</v>
      </c>
      <c r="N64" s="51">
        <v>1400</v>
      </c>
      <c r="O64" s="51">
        <v>350</v>
      </c>
      <c r="P64" s="51">
        <v>350</v>
      </c>
    </row>
    <row r="65" spans="1:16" s="20" customFormat="1" ht="12" x14ac:dyDescent="0.2">
      <c r="A65" s="151" t="s">
        <v>154</v>
      </c>
      <c r="B65" s="32" t="s">
        <v>197</v>
      </c>
      <c r="C65" s="33"/>
      <c r="D65" s="156" t="s">
        <v>52</v>
      </c>
      <c r="E65" s="59"/>
      <c r="F65" s="143"/>
      <c r="G65" s="145"/>
      <c r="H65" s="154"/>
      <c r="I65" s="148"/>
      <c r="J65" s="148"/>
      <c r="K65" s="148">
        <v>634</v>
      </c>
      <c r="L65" s="141">
        <v>634</v>
      </c>
      <c r="M65" s="88">
        <v>850</v>
      </c>
      <c r="N65" s="51">
        <v>250</v>
      </c>
      <c r="O65" s="51">
        <v>0</v>
      </c>
      <c r="P65" s="51">
        <v>0</v>
      </c>
    </row>
    <row r="66" spans="1:16" s="20" customFormat="1" ht="24" x14ac:dyDescent="0.2">
      <c r="A66" s="151" t="s">
        <v>155</v>
      </c>
      <c r="B66" s="42" t="s">
        <v>156</v>
      </c>
      <c r="C66" s="33"/>
      <c r="D66" s="156" t="s">
        <v>52</v>
      </c>
      <c r="E66" s="161"/>
      <c r="F66" s="143"/>
      <c r="G66" s="145"/>
      <c r="H66" s="154"/>
      <c r="I66" s="148"/>
      <c r="J66" s="148"/>
      <c r="K66" s="148">
        <v>0</v>
      </c>
      <c r="L66" s="141">
        <v>0</v>
      </c>
      <c r="M66" s="88">
        <v>1700</v>
      </c>
      <c r="N66" s="51">
        <v>2620</v>
      </c>
      <c r="O66" s="51">
        <v>1200</v>
      </c>
      <c r="P66" s="51">
        <v>1200</v>
      </c>
    </row>
    <row r="67" spans="1:16" s="20" customFormat="1" ht="65.25" customHeight="1" x14ac:dyDescent="0.2">
      <c r="A67" s="151" t="s">
        <v>184</v>
      </c>
      <c r="B67" s="173" t="s">
        <v>185</v>
      </c>
      <c r="C67" s="33" t="s">
        <v>186</v>
      </c>
      <c r="D67" s="156" t="s">
        <v>191</v>
      </c>
      <c r="E67" s="59" t="s">
        <v>250</v>
      </c>
      <c r="F67" s="143"/>
      <c r="G67" s="145" t="s">
        <v>67</v>
      </c>
      <c r="H67" s="154"/>
      <c r="I67" s="148"/>
      <c r="J67" s="148"/>
      <c r="K67" s="88">
        <f>K68+K69+K70+K71</f>
        <v>5193</v>
      </c>
      <c r="L67" s="88">
        <f>L68+L69+L70+L71</f>
        <v>2932.7200000000003</v>
      </c>
      <c r="M67" s="88">
        <f>M68+M69+M70+M71</f>
        <v>2737</v>
      </c>
      <c r="N67" s="88">
        <f>N68+N69+N70+N71</f>
        <v>2293</v>
      </c>
      <c r="O67" s="88">
        <f>O68+O69+O70+O71</f>
        <v>1383</v>
      </c>
      <c r="P67" s="115">
        <f t="shared" ref="P67" si="12">P68+P69+P70+P71</f>
        <v>883</v>
      </c>
    </row>
    <row r="68" spans="1:16" s="20" customFormat="1" ht="22.5" x14ac:dyDescent="0.2">
      <c r="A68" s="151" t="s">
        <v>188</v>
      </c>
      <c r="B68" s="37" t="s">
        <v>187</v>
      </c>
      <c r="C68" s="33"/>
      <c r="D68" s="156" t="s">
        <v>49</v>
      </c>
      <c r="E68" s="59"/>
      <c r="F68" s="143"/>
      <c r="G68" s="145"/>
      <c r="H68" s="154"/>
      <c r="I68" s="148"/>
      <c r="J68" s="148"/>
      <c r="K68" s="148">
        <v>3660</v>
      </c>
      <c r="L68" s="141">
        <f>2045.5+30.52</f>
        <v>2076.02</v>
      </c>
      <c r="M68" s="88">
        <v>1604</v>
      </c>
      <c r="N68" s="51">
        <v>1260</v>
      </c>
      <c r="O68" s="51">
        <v>850</v>
      </c>
      <c r="P68" s="53">
        <v>883</v>
      </c>
    </row>
    <row r="69" spans="1:16" s="20" customFormat="1" ht="22.5" x14ac:dyDescent="0.2">
      <c r="A69" s="151" t="s">
        <v>190</v>
      </c>
      <c r="B69" s="40" t="s">
        <v>189</v>
      </c>
      <c r="C69" s="33"/>
      <c r="D69" s="156" t="s">
        <v>49</v>
      </c>
      <c r="E69" s="161"/>
      <c r="F69" s="143"/>
      <c r="G69" s="145"/>
      <c r="H69" s="154"/>
      <c r="I69" s="148"/>
      <c r="J69" s="148"/>
      <c r="K69" s="148">
        <v>333</v>
      </c>
      <c r="L69" s="141">
        <v>294.39999999999998</v>
      </c>
      <c r="M69" s="88">
        <f>33+100</f>
        <v>133</v>
      </c>
      <c r="N69" s="88">
        <f t="shared" ref="N69" si="13">33+100</f>
        <v>133</v>
      </c>
      <c r="O69" s="88">
        <v>33</v>
      </c>
      <c r="P69" s="53">
        <v>0</v>
      </c>
    </row>
    <row r="70" spans="1:16" s="20" customFormat="1" ht="22.5" x14ac:dyDescent="0.2">
      <c r="A70" s="151" t="s">
        <v>193</v>
      </c>
      <c r="B70" s="37" t="s">
        <v>187</v>
      </c>
      <c r="C70" s="33"/>
      <c r="D70" s="156" t="s">
        <v>192</v>
      </c>
      <c r="E70" s="161"/>
      <c r="F70" s="143"/>
      <c r="G70" s="145"/>
      <c r="H70" s="154"/>
      <c r="I70" s="148"/>
      <c r="J70" s="148"/>
      <c r="K70" s="148">
        <v>500</v>
      </c>
      <c r="L70" s="141">
        <v>0</v>
      </c>
      <c r="M70" s="88"/>
      <c r="N70" s="51">
        <v>0</v>
      </c>
      <c r="O70" s="51">
        <v>0</v>
      </c>
      <c r="P70" s="53">
        <v>0</v>
      </c>
    </row>
    <row r="71" spans="1:16" s="20" customFormat="1" ht="22.5" x14ac:dyDescent="0.2">
      <c r="A71" s="151" t="s">
        <v>194</v>
      </c>
      <c r="B71" s="40" t="s">
        <v>189</v>
      </c>
      <c r="C71" s="33"/>
      <c r="D71" s="156" t="s">
        <v>192</v>
      </c>
      <c r="E71" s="161"/>
      <c r="F71" s="143"/>
      <c r="G71" s="145"/>
      <c r="H71" s="154"/>
      <c r="I71" s="148"/>
      <c r="J71" s="148"/>
      <c r="K71" s="148">
        <v>700</v>
      </c>
      <c r="L71" s="141">
        <v>562.29999999999995</v>
      </c>
      <c r="M71" s="88">
        <v>1000</v>
      </c>
      <c r="N71" s="51">
        <v>900</v>
      </c>
      <c r="O71" s="51">
        <v>500</v>
      </c>
      <c r="P71" s="53">
        <v>0</v>
      </c>
    </row>
    <row r="72" spans="1:16" s="20" customFormat="1" ht="91.5" customHeight="1" x14ac:dyDescent="0.2">
      <c r="A72" s="151" t="s">
        <v>21</v>
      </c>
      <c r="B72" s="174" t="s">
        <v>39</v>
      </c>
      <c r="C72" s="33" t="s">
        <v>74</v>
      </c>
      <c r="D72" s="156" t="s">
        <v>53</v>
      </c>
      <c r="E72" s="92" t="s">
        <v>246</v>
      </c>
      <c r="F72" s="143"/>
      <c r="G72" s="145" t="s">
        <v>67</v>
      </c>
      <c r="H72" s="154"/>
      <c r="I72" s="148"/>
      <c r="J72" s="148"/>
      <c r="K72" s="88">
        <f t="shared" ref="K72:L72" si="14">K73+K74+K75</f>
        <v>831</v>
      </c>
      <c r="L72" s="88">
        <f t="shared" si="14"/>
        <v>825.6</v>
      </c>
      <c r="M72" s="88">
        <f>M73+M74+M75</f>
        <v>1144.5</v>
      </c>
      <c r="N72" s="88">
        <f>N73+N74+N75</f>
        <v>831</v>
      </c>
      <c r="O72" s="88">
        <f t="shared" ref="O72:P72" si="15">O73+O74+O75</f>
        <v>831</v>
      </c>
      <c r="P72" s="115">
        <f t="shared" si="15"/>
        <v>831</v>
      </c>
    </row>
    <row r="73" spans="1:16" s="20" customFormat="1" ht="36" x14ac:dyDescent="0.2">
      <c r="A73" s="151" t="s">
        <v>166</v>
      </c>
      <c r="B73" s="47" t="s">
        <v>167</v>
      </c>
      <c r="C73" s="33"/>
      <c r="D73" s="156" t="s">
        <v>53</v>
      </c>
      <c r="E73" s="91"/>
      <c r="F73" s="143"/>
      <c r="G73" s="145"/>
      <c r="H73" s="154"/>
      <c r="I73" s="148"/>
      <c r="J73" s="148"/>
      <c r="K73" s="148">
        <v>560</v>
      </c>
      <c r="L73" s="141">
        <v>560</v>
      </c>
      <c r="M73" s="88">
        <v>650</v>
      </c>
      <c r="N73" s="51">
        <v>560</v>
      </c>
      <c r="O73" s="51">
        <v>560</v>
      </c>
      <c r="P73" s="67">
        <v>560</v>
      </c>
    </row>
    <row r="74" spans="1:16" s="20" customFormat="1" ht="24" x14ac:dyDescent="0.2">
      <c r="A74" s="151" t="s">
        <v>169</v>
      </c>
      <c r="B74" s="32" t="s">
        <v>168</v>
      </c>
      <c r="C74" s="33"/>
      <c r="D74" s="156" t="s">
        <v>53</v>
      </c>
      <c r="E74" s="18"/>
      <c r="F74" s="143"/>
      <c r="G74" s="145"/>
      <c r="H74" s="154"/>
      <c r="I74" s="148"/>
      <c r="J74" s="148"/>
      <c r="K74" s="148">
        <v>51</v>
      </c>
      <c r="L74" s="141">
        <v>50.7</v>
      </c>
      <c r="M74" s="88">
        <v>104.5</v>
      </c>
      <c r="N74" s="51">
        <v>51</v>
      </c>
      <c r="O74" s="51">
        <v>51</v>
      </c>
      <c r="P74" s="67">
        <v>51</v>
      </c>
    </row>
    <row r="75" spans="1:16" s="20" customFormat="1" ht="24" x14ac:dyDescent="0.2">
      <c r="A75" s="151" t="s">
        <v>170</v>
      </c>
      <c r="B75" s="42" t="s">
        <v>171</v>
      </c>
      <c r="C75" s="33"/>
      <c r="D75" s="156" t="s">
        <v>53</v>
      </c>
      <c r="E75" s="18"/>
      <c r="F75" s="143"/>
      <c r="G75" s="145"/>
      <c r="H75" s="154"/>
      <c r="I75" s="148"/>
      <c r="J75" s="148"/>
      <c r="K75" s="148">
        <v>220</v>
      </c>
      <c r="L75" s="141">
        <v>214.9</v>
      </c>
      <c r="M75" s="88">
        <v>390</v>
      </c>
      <c r="N75" s="51">
        <v>220</v>
      </c>
      <c r="O75" s="51">
        <v>220</v>
      </c>
      <c r="P75" s="67">
        <v>220</v>
      </c>
    </row>
    <row r="76" spans="1:16" s="20" customFormat="1" ht="33.75" x14ac:dyDescent="0.25">
      <c r="A76" s="61" t="s">
        <v>22</v>
      </c>
      <c r="B76" s="175" t="s">
        <v>23</v>
      </c>
      <c r="C76" s="176" t="s">
        <v>75</v>
      </c>
      <c r="D76" s="39" t="s">
        <v>45</v>
      </c>
      <c r="E76" s="177"/>
      <c r="F76" s="2"/>
      <c r="G76" s="145"/>
      <c r="H76" s="19"/>
      <c r="I76" s="11"/>
      <c r="J76" s="11"/>
      <c r="K76" s="29">
        <f>K77+K79+K81</f>
        <v>1128.7</v>
      </c>
      <c r="L76" s="29">
        <f>L77+L79+L81</f>
        <v>1128.7</v>
      </c>
      <c r="M76" s="29">
        <f>M77+M79+M82</f>
        <v>1149.8999999999999</v>
      </c>
      <c r="N76" s="29">
        <f>N77+N79+N81</f>
        <v>0</v>
      </c>
      <c r="O76" s="29">
        <f>O77+O79</f>
        <v>0</v>
      </c>
      <c r="P76" s="45">
        <f>P77+P79</f>
        <v>0</v>
      </c>
    </row>
    <row r="77" spans="1:16" s="20" customFormat="1" ht="43.5" customHeight="1" x14ac:dyDescent="0.2">
      <c r="A77" s="203" t="s">
        <v>24</v>
      </c>
      <c r="B77" s="205" t="s">
        <v>201</v>
      </c>
      <c r="C77" s="207" t="s">
        <v>117</v>
      </c>
      <c r="D77" s="209" t="s">
        <v>45</v>
      </c>
      <c r="E77" s="40" t="s">
        <v>258</v>
      </c>
      <c r="F77" s="85"/>
      <c r="G77" s="145" t="s">
        <v>235</v>
      </c>
      <c r="H77" s="19"/>
      <c r="I77" s="11"/>
      <c r="J77" s="11"/>
      <c r="K77" s="184">
        <v>675.8</v>
      </c>
      <c r="L77" s="184">
        <v>675.8</v>
      </c>
      <c r="M77" s="184">
        <v>675.7</v>
      </c>
      <c r="N77" s="186">
        <v>0</v>
      </c>
      <c r="O77" s="186">
        <v>0</v>
      </c>
      <c r="P77" s="186">
        <v>0</v>
      </c>
    </row>
    <row r="78" spans="1:16" s="20" customFormat="1" ht="30.75" customHeight="1" x14ac:dyDescent="0.2">
      <c r="A78" s="204"/>
      <c r="B78" s="206"/>
      <c r="C78" s="208"/>
      <c r="D78" s="210"/>
      <c r="E78" s="40" t="s">
        <v>259</v>
      </c>
      <c r="F78" s="63"/>
      <c r="G78" s="9" t="s">
        <v>234</v>
      </c>
      <c r="H78" s="11"/>
      <c r="I78" s="1"/>
      <c r="J78" s="1"/>
      <c r="K78" s="185"/>
      <c r="L78" s="185"/>
      <c r="M78" s="185"/>
      <c r="N78" s="187"/>
      <c r="O78" s="187"/>
      <c r="P78" s="187"/>
    </row>
    <row r="79" spans="1:16" s="20" customFormat="1" ht="64.5" customHeight="1" x14ac:dyDescent="0.2">
      <c r="A79" s="203" t="s">
        <v>119</v>
      </c>
      <c r="B79" s="190" t="s">
        <v>202</v>
      </c>
      <c r="C79" s="207" t="s">
        <v>118</v>
      </c>
      <c r="D79" s="209" t="s">
        <v>45</v>
      </c>
      <c r="E79" s="93" t="s">
        <v>253</v>
      </c>
      <c r="F79" s="65"/>
      <c r="G79" s="145" t="s">
        <v>235</v>
      </c>
      <c r="H79" s="11"/>
      <c r="I79" s="1"/>
      <c r="J79" s="1"/>
      <c r="K79" s="184">
        <v>404.5</v>
      </c>
      <c r="L79" s="184">
        <v>404.5</v>
      </c>
      <c r="M79" s="184">
        <v>422.9</v>
      </c>
      <c r="N79" s="186">
        <v>0</v>
      </c>
      <c r="O79" s="186">
        <v>0</v>
      </c>
      <c r="P79" s="186">
        <v>0</v>
      </c>
    </row>
    <row r="80" spans="1:16" s="20" customFormat="1" ht="62.25" customHeight="1" x14ac:dyDescent="0.2">
      <c r="A80" s="204"/>
      <c r="B80" s="191"/>
      <c r="C80" s="208"/>
      <c r="D80" s="210"/>
      <c r="E80" s="93" t="s">
        <v>254</v>
      </c>
      <c r="F80" s="65"/>
      <c r="G80" s="9" t="s">
        <v>234</v>
      </c>
      <c r="H80" s="11"/>
      <c r="I80" s="1"/>
      <c r="J80" s="1"/>
      <c r="K80" s="185"/>
      <c r="L80" s="185"/>
      <c r="M80" s="185"/>
      <c r="N80" s="187"/>
      <c r="O80" s="187"/>
      <c r="P80" s="187"/>
    </row>
    <row r="81" spans="1:16" s="20" customFormat="1" ht="33.75" x14ac:dyDescent="0.2">
      <c r="A81" s="114" t="s">
        <v>203</v>
      </c>
      <c r="B81" s="66" t="s">
        <v>204</v>
      </c>
      <c r="C81" s="21"/>
      <c r="D81" s="16" t="s">
        <v>45</v>
      </c>
      <c r="E81" s="72" t="s">
        <v>252</v>
      </c>
      <c r="F81" s="65"/>
      <c r="G81" s="145" t="s">
        <v>235</v>
      </c>
      <c r="H81" s="148"/>
      <c r="I81" s="141"/>
      <c r="J81" s="141"/>
      <c r="K81" s="141">
        <v>48.4</v>
      </c>
      <c r="L81" s="141">
        <v>48.4</v>
      </c>
      <c r="M81" s="65">
        <v>0</v>
      </c>
      <c r="N81" s="51">
        <v>0</v>
      </c>
      <c r="O81" s="51">
        <v>0</v>
      </c>
      <c r="P81" s="50">
        <v>0</v>
      </c>
    </row>
    <row r="82" spans="1:16" s="20" customFormat="1" ht="33.75" x14ac:dyDescent="0.2">
      <c r="A82" s="159" t="s">
        <v>240</v>
      </c>
      <c r="B82" s="66" t="s">
        <v>204</v>
      </c>
      <c r="C82" s="21"/>
      <c r="D82" s="70" t="s">
        <v>44</v>
      </c>
      <c r="E82" s="72" t="s">
        <v>251</v>
      </c>
      <c r="F82" s="71"/>
      <c r="G82" s="9" t="s">
        <v>234</v>
      </c>
      <c r="H82" s="148"/>
      <c r="I82" s="141"/>
      <c r="J82" s="141"/>
      <c r="K82" s="141">
        <v>0</v>
      </c>
      <c r="L82" s="141">
        <v>0</v>
      </c>
      <c r="M82" s="88">
        <v>51.3</v>
      </c>
      <c r="N82" s="51">
        <v>0</v>
      </c>
      <c r="O82" s="51">
        <v>0</v>
      </c>
      <c r="P82" s="50">
        <v>0</v>
      </c>
    </row>
    <row r="83" spans="1:16" s="20" customFormat="1" ht="33.75" x14ac:dyDescent="0.2">
      <c r="A83" s="159" t="s">
        <v>25</v>
      </c>
      <c r="B83" s="175" t="s">
        <v>26</v>
      </c>
      <c r="C83" s="178" t="s">
        <v>27</v>
      </c>
      <c r="D83" s="179"/>
      <c r="E83" s="58" t="s">
        <v>213</v>
      </c>
      <c r="F83" s="65"/>
      <c r="G83" s="145"/>
      <c r="H83" s="148"/>
      <c r="I83" s="141"/>
      <c r="J83" s="141"/>
      <c r="K83" s="88">
        <f t="shared" ref="K83:L83" si="16">K84+K85</f>
        <v>811</v>
      </c>
      <c r="L83" s="88">
        <f t="shared" si="16"/>
        <v>811</v>
      </c>
      <c r="M83" s="88">
        <f>M84+M85</f>
        <v>922.6</v>
      </c>
      <c r="N83" s="88">
        <f>N84+N85</f>
        <v>812.6</v>
      </c>
      <c r="O83" s="88">
        <f t="shared" ref="O83:P83" si="17">O84+O85</f>
        <v>812.6</v>
      </c>
      <c r="P83" s="115">
        <f t="shared" si="17"/>
        <v>0</v>
      </c>
    </row>
    <row r="84" spans="1:16" s="20" customFormat="1" ht="24.75" x14ac:dyDescent="0.2">
      <c r="A84" s="159" t="s">
        <v>28</v>
      </c>
      <c r="B84" s="112" t="s">
        <v>29</v>
      </c>
      <c r="C84" s="116" t="s">
        <v>76</v>
      </c>
      <c r="D84" s="19" t="s">
        <v>64</v>
      </c>
      <c r="F84" s="10"/>
      <c r="G84" s="117"/>
      <c r="H84" s="11"/>
      <c r="I84" s="1"/>
      <c r="J84" s="1"/>
      <c r="K84" s="141">
        <v>298.60000000000002</v>
      </c>
      <c r="L84" s="141">
        <v>298.60000000000002</v>
      </c>
      <c r="M84" s="88">
        <v>409.5</v>
      </c>
      <c r="N84" s="51">
        <v>299.5</v>
      </c>
      <c r="O84" s="15">
        <v>299.5</v>
      </c>
      <c r="P84" s="67"/>
    </row>
    <row r="85" spans="1:16" s="20" customFormat="1" ht="24.75" x14ac:dyDescent="0.2">
      <c r="A85" s="159" t="s">
        <v>172</v>
      </c>
      <c r="B85" s="112" t="s">
        <v>174</v>
      </c>
      <c r="C85" s="116" t="s">
        <v>173</v>
      </c>
      <c r="D85" s="19" t="s">
        <v>66</v>
      </c>
      <c r="E85" s="58"/>
      <c r="F85" s="118"/>
      <c r="G85" s="117"/>
      <c r="H85" s="11"/>
      <c r="I85" s="1"/>
      <c r="J85" s="1"/>
      <c r="K85" s="141">
        <v>512.4</v>
      </c>
      <c r="L85" s="141">
        <v>512.4</v>
      </c>
      <c r="M85" s="88">
        <v>513.1</v>
      </c>
      <c r="N85" s="51">
        <v>513.1</v>
      </c>
      <c r="O85" s="51">
        <v>513.1</v>
      </c>
      <c r="P85" s="53"/>
    </row>
    <row r="86" spans="1:16" s="20" customFormat="1" ht="33.75" x14ac:dyDescent="0.2">
      <c r="A86" s="159" t="s">
        <v>30</v>
      </c>
      <c r="B86" s="175" t="s">
        <v>42</v>
      </c>
      <c r="C86" s="176" t="s">
        <v>31</v>
      </c>
      <c r="D86" s="180" t="s">
        <v>271</v>
      </c>
      <c r="E86" s="2"/>
      <c r="F86" s="10"/>
      <c r="G86" s="38"/>
      <c r="H86" s="11"/>
      <c r="I86" s="1"/>
      <c r="J86" s="1"/>
      <c r="K86" s="88">
        <f t="shared" ref="K86:L86" si="18">K87+K88+K89</f>
        <v>2017.7</v>
      </c>
      <c r="L86" s="88">
        <f t="shared" si="18"/>
        <v>1868</v>
      </c>
      <c r="M86" s="88">
        <f>M87+M88+M89</f>
        <v>3200.8</v>
      </c>
      <c r="N86" s="88">
        <f>N87+N88+N89</f>
        <v>5880.8</v>
      </c>
      <c r="O86" s="88">
        <f>O87+O88+O89</f>
        <v>4709.7</v>
      </c>
      <c r="P86" s="115">
        <f t="shared" ref="P86" si="19">P87+P88+P89</f>
        <v>4554.7</v>
      </c>
    </row>
    <row r="87" spans="1:16" s="20" customFormat="1" ht="45" x14ac:dyDescent="0.2">
      <c r="A87" s="159" t="s">
        <v>176</v>
      </c>
      <c r="B87" s="41" t="s">
        <v>105</v>
      </c>
      <c r="C87" s="119" t="s">
        <v>120</v>
      </c>
      <c r="D87" s="39" t="s">
        <v>104</v>
      </c>
      <c r="E87" s="72" t="s">
        <v>260</v>
      </c>
      <c r="F87" s="10"/>
      <c r="G87" s="38" t="s">
        <v>268</v>
      </c>
      <c r="H87" s="11"/>
      <c r="I87" s="1"/>
      <c r="J87" s="1"/>
      <c r="K87" s="141">
        <v>996.1</v>
      </c>
      <c r="L87" s="141">
        <v>995.4</v>
      </c>
      <c r="M87" s="88">
        <v>1517.2</v>
      </c>
      <c r="N87" s="56">
        <v>1539.7</v>
      </c>
      <c r="O87" s="56">
        <v>1539.7</v>
      </c>
      <c r="P87" s="56">
        <v>1539.7</v>
      </c>
    </row>
    <row r="88" spans="1:16" s="20" customFormat="1" ht="33.75" x14ac:dyDescent="0.2">
      <c r="A88" s="159" t="s">
        <v>175</v>
      </c>
      <c r="B88" s="120" t="s">
        <v>32</v>
      </c>
      <c r="C88" s="119"/>
      <c r="D88" s="39" t="s">
        <v>65</v>
      </c>
      <c r="E88" s="64" t="s">
        <v>198</v>
      </c>
      <c r="F88" s="2"/>
      <c r="G88" s="9" t="s">
        <v>233</v>
      </c>
      <c r="H88" s="19"/>
      <c r="I88" s="11"/>
      <c r="J88" s="11"/>
      <c r="K88" s="11">
        <v>0</v>
      </c>
      <c r="L88" s="1">
        <v>0</v>
      </c>
      <c r="M88" s="29">
        <v>368.6</v>
      </c>
      <c r="N88" s="15">
        <v>3071.1</v>
      </c>
      <c r="O88" s="15">
        <v>2000</v>
      </c>
      <c r="P88" s="67">
        <v>1800</v>
      </c>
    </row>
    <row r="89" spans="1:16" s="20" customFormat="1" ht="84" x14ac:dyDescent="0.2">
      <c r="A89" s="114" t="s">
        <v>177</v>
      </c>
      <c r="B89" s="181" t="s">
        <v>33</v>
      </c>
      <c r="C89" s="121"/>
      <c r="D89" s="39" t="s">
        <v>121</v>
      </c>
      <c r="E89" s="92" t="s">
        <v>246</v>
      </c>
      <c r="F89" s="2"/>
      <c r="G89" s="145" t="s">
        <v>67</v>
      </c>
      <c r="H89" s="19"/>
      <c r="I89" s="11"/>
      <c r="J89" s="11"/>
      <c r="K89" s="29">
        <f>K90+K91+K92</f>
        <v>1021.6</v>
      </c>
      <c r="L89" s="29">
        <f>L90+L91+L92</f>
        <v>872.6</v>
      </c>
      <c r="M89" s="29">
        <f>M90+M91+M92</f>
        <v>1315</v>
      </c>
      <c r="N89" s="29">
        <f>N90+N91+N92</f>
        <v>1270</v>
      </c>
      <c r="O89" s="15">
        <f t="shared" ref="O89:P89" si="20">O90+O91+O92</f>
        <v>1170</v>
      </c>
      <c r="P89" s="57">
        <f t="shared" si="20"/>
        <v>1215</v>
      </c>
    </row>
    <row r="90" spans="1:16" s="20" customFormat="1" ht="22.5" x14ac:dyDescent="0.2">
      <c r="A90" s="114" t="s">
        <v>178</v>
      </c>
      <c r="B90" s="43" t="s">
        <v>179</v>
      </c>
      <c r="C90" s="121"/>
      <c r="D90" s="39" t="s">
        <v>106</v>
      </c>
      <c r="E90" s="2"/>
      <c r="F90" s="2"/>
      <c r="G90" s="9"/>
      <c r="H90" s="19"/>
      <c r="I90" s="11"/>
      <c r="J90" s="11"/>
      <c r="K90" s="11">
        <v>96.6</v>
      </c>
      <c r="L90" s="1">
        <v>96.6</v>
      </c>
      <c r="M90" s="29">
        <v>390</v>
      </c>
      <c r="N90" s="15">
        <v>390</v>
      </c>
      <c r="O90" s="67">
        <v>290</v>
      </c>
      <c r="P90" s="67">
        <v>290</v>
      </c>
    </row>
    <row r="91" spans="1:16" s="20" customFormat="1" x14ac:dyDescent="0.2">
      <c r="A91" s="114" t="s">
        <v>180</v>
      </c>
      <c r="B91" s="43" t="s">
        <v>181</v>
      </c>
      <c r="C91" s="121"/>
      <c r="D91" s="39" t="s">
        <v>106</v>
      </c>
      <c r="E91" s="2"/>
      <c r="F91" s="2"/>
      <c r="G91" s="9"/>
      <c r="H91" s="19"/>
      <c r="I91" s="11"/>
      <c r="J91" s="11"/>
      <c r="K91" s="11">
        <v>725</v>
      </c>
      <c r="L91" s="1">
        <v>616</v>
      </c>
      <c r="M91" s="29">
        <v>725</v>
      </c>
      <c r="N91" s="15">
        <v>680</v>
      </c>
      <c r="O91" s="67">
        <v>680</v>
      </c>
      <c r="P91" s="67">
        <v>725</v>
      </c>
    </row>
    <row r="92" spans="1:16" s="20" customFormat="1" ht="22.5" x14ac:dyDescent="0.2">
      <c r="A92" s="114" t="s">
        <v>182</v>
      </c>
      <c r="B92" s="43" t="s">
        <v>183</v>
      </c>
      <c r="C92" s="121"/>
      <c r="D92" s="39" t="s">
        <v>106</v>
      </c>
      <c r="E92" s="2"/>
      <c r="F92" s="2"/>
      <c r="G92" s="9"/>
      <c r="H92" s="19"/>
      <c r="I92" s="11"/>
      <c r="J92" s="11"/>
      <c r="K92" s="11">
        <v>200</v>
      </c>
      <c r="L92" s="1">
        <v>160</v>
      </c>
      <c r="M92" s="29">
        <v>200</v>
      </c>
      <c r="N92" s="15">
        <v>200</v>
      </c>
      <c r="O92" s="67">
        <v>200</v>
      </c>
      <c r="P92" s="67">
        <v>200</v>
      </c>
    </row>
    <row r="93" spans="1:16" x14ac:dyDescent="0.2">
      <c r="A93" s="122"/>
      <c r="B93" s="123"/>
      <c r="C93" s="123"/>
      <c r="D93" s="123"/>
      <c r="E93" s="124"/>
      <c r="F93" s="96"/>
      <c r="G93" s="125"/>
      <c r="H93" s="126"/>
      <c r="I93" s="127"/>
      <c r="J93" s="127"/>
      <c r="K93" s="127"/>
      <c r="L93" s="3"/>
      <c r="M93" s="25"/>
      <c r="N93" s="54"/>
    </row>
    <row r="94" spans="1:16" ht="12" x14ac:dyDescent="0.2">
      <c r="A94" s="122"/>
      <c r="B94" s="129" t="s">
        <v>34</v>
      </c>
      <c r="C94" s="129"/>
      <c r="D94" s="129"/>
      <c r="E94" s="130" t="s">
        <v>35</v>
      </c>
      <c r="F94" s="96"/>
      <c r="G94" s="125"/>
      <c r="H94" s="126"/>
      <c r="I94" s="127"/>
      <c r="J94" s="127"/>
      <c r="K94" s="127"/>
      <c r="L94" s="3"/>
      <c r="M94" s="25"/>
      <c r="N94" s="4"/>
    </row>
    <row r="95" spans="1:16" ht="12" x14ac:dyDescent="0.2">
      <c r="B95" s="128"/>
      <c r="C95" s="132"/>
      <c r="D95" s="132"/>
      <c r="E95" s="128"/>
      <c r="H95" s="6" t="s">
        <v>36</v>
      </c>
      <c r="O95" s="133"/>
    </row>
    <row r="96" spans="1:16" ht="12.75" x14ac:dyDescent="0.2">
      <c r="B96" s="132"/>
      <c r="C96" s="134"/>
      <c r="D96" s="134"/>
      <c r="E96" s="135"/>
    </row>
    <row r="97" spans="2:13" x14ac:dyDescent="0.2">
      <c r="L97" s="7"/>
      <c r="M97" s="27"/>
    </row>
    <row r="98" spans="2:13" x14ac:dyDescent="0.2">
      <c r="B98" s="137" t="s">
        <v>37</v>
      </c>
      <c r="C98" s="137"/>
      <c r="D98" s="137"/>
    </row>
    <row r="100" spans="2:13" x14ac:dyDescent="0.2">
      <c r="B100" s="136">
        <v>42207</v>
      </c>
    </row>
    <row r="109" spans="2:13" x14ac:dyDescent="0.2">
      <c r="B109" s="251"/>
      <c r="C109" s="251"/>
      <c r="D109" s="251"/>
      <c r="E109" s="251"/>
    </row>
    <row r="110" spans="2:13" x14ac:dyDescent="0.2">
      <c r="B110" s="251"/>
      <c r="C110" s="251"/>
      <c r="D110" s="251"/>
      <c r="E110" s="251"/>
    </row>
  </sheetData>
  <mergeCells count="136">
    <mergeCell ref="A27:A28"/>
    <mergeCell ref="B27:B28"/>
    <mergeCell ref="C27:C28"/>
    <mergeCell ref="D27:D28"/>
    <mergeCell ref="K27:K28"/>
    <mergeCell ref="B1:P2"/>
    <mergeCell ref="A14:A15"/>
    <mergeCell ref="B14:B15"/>
    <mergeCell ref="C14:C15"/>
    <mergeCell ref="D14:D15"/>
    <mergeCell ref="K14:K15"/>
    <mergeCell ref="L14:L15"/>
    <mergeCell ref="M14:M15"/>
    <mergeCell ref="N14:N15"/>
    <mergeCell ref="O14:O15"/>
    <mergeCell ref="A16:A19"/>
    <mergeCell ref="B16:B19"/>
    <mergeCell ref="C16:C19"/>
    <mergeCell ref="D16:D19"/>
    <mergeCell ref="K16:K19"/>
    <mergeCell ref="L16:L19"/>
    <mergeCell ref="M16:M19"/>
    <mergeCell ref="N16:N19"/>
    <mergeCell ref="O16:O19"/>
    <mergeCell ref="P10:P11"/>
    <mergeCell ref="G56:G60"/>
    <mergeCell ref="K56:K60"/>
    <mergeCell ref="L56:L60"/>
    <mergeCell ref="M56:M60"/>
    <mergeCell ref="N56:N60"/>
    <mergeCell ref="O56:O60"/>
    <mergeCell ref="I5:J5"/>
    <mergeCell ref="O5:O6"/>
    <mergeCell ref="P5:P6"/>
    <mergeCell ref="L44:L45"/>
    <mergeCell ref="M44:M45"/>
    <mergeCell ref="N44:N45"/>
    <mergeCell ref="P14:P15"/>
    <mergeCell ref="P16:P19"/>
    <mergeCell ref="L27:L28"/>
    <mergeCell ref="M27:M28"/>
    <mergeCell ref="N27:N28"/>
    <mergeCell ref="O27:O28"/>
    <mergeCell ref="P27:P28"/>
    <mergeCell ref="P51:P52"/>
    <mergeCell ref="P56:P60"/>
    <mergeCell ref="B109:E110"/>
    <mergeCell ref="B10:B11"/>
    <mergeCell ref="C10:C11"/>
    <mergeCell ref="D10:D11"/>
    <mergeCell ref="K10:K11"/>
    <mergeCell ref="L10:L11"/>
    <mergeCell ref="M10:M11"/>
    <mergeCell ref="N10:N11"/>
    <mergeCell ref="O10:O11"/>
    <mergeCell ref="K44:K45"/>
    <mergeCell ref="D44:D45"/>
    <mergeCell ref="C44:C45"/>
    <mergeCell ref="B44:B45"/>
    <mergeCell ref="E44:E45"/>
    <mergeCell ref="F44:F45"/>
    <mergeCell ref="G44:G45"/>
    <mergeCell ref="N51:N52"/>
    <mergeCell ref="O51:O52"/>
    <mergeCell ref="A56:A60"/>
    <mergeCell ref="B56:B60"/>
    <mergeCell ref="C56:C60"/>
    <mergeCell ref="D56:D60"/>
    <mergeCell ref="E56:E60"/>
    <mergeCell ref="F56:F60"/>
    <mergeCell ref="K51:K52"/>
    <mergeCell ref="L51:L52"/>
    <mergeCell ref="M51:M52"/>
    <mergeCell ref="A51:A52"/>
    <mergeCell ref="B51:B52"/>
    <mergeCell ref="C51:C52"/>
    <mergeCell ref="D51:D52"/>
    <mergeCell ref="A3:A6"/>
    <mergeCell ref="B3:C6"/>
    <mergeCell ref="D3:D6"/>
    <mergeCell ref="E3:G3"/>
    <mergeCell ref="H3:H6"/>
    <mergeCell ref="I3:P3"/>
    <mergeCell ref="E4:G4"/>
    <mergeCell ref="I4:J4"/>
    <mergeCell ref="K4:L4"/>
    <mergeCell ref="M4:M6"/>
    <mergeCell ref="N4:N6"/>
    <mergeCell ref="O4:P4"/>
    <mergeCell ref="E5:E6"/>
    <mergeCell ref="F5:F6"/>
    <mergeCell ref="G5:G6"/>
    <mergeCell ref="P79:P80"/>
    <mergeCell ref="A77:A78"/>
    <mergeCell ref="B77:B78"/>
    <mergeCell ref="C77:C78"/>
    <mergeCell ref="D77:D78"/>
    <mergeCell ref="K77:K78"/>
    <mergeCell ref="L77:L78"/>
    <mergeCell ref="M77:M78"/>
    <mergeCell ref="N77:N78"/>
    <mergeCell ref="A79:A80"/>
    <mergeCell ref="B79:B80"/>
    <mergeCell ref="C79:C80"/>
    <mergeCell ref="D79:D80"/>
    <mergeCell ref="K79:K80"/>
    <mergeCell ref="L79:L80"/>
    <mergeCell ref="M79:M80"/>
    <mergeCell ref="N79:N80"/>
    <mergeCell ref="O79:O80"/>
    <mergeCell ref="O77:O78"/>
    <mergeCell ref="P77:P78"/>
    <mergeCell ref="A10:A11"/>
    <mergeCell ref="M54:M55"/>
    <mergeCell ref="N54:N55"/>
    <mergeCell ref="O54:O55"/>
    <mergeCell ref="P54:P55"/>
    <mergeCell ref="A35:A36"/>
    <mergeCell ref="B35:B36"/>
    <mergeCell ref="C35:C36"/>
    <mergeCell ref="D35:D36"/>
    <mergeCell ref="K35:K36"/>
    <mergeCell ref="L35:L36"/>
    <mergeCell ref="M35:M36"/>
    <mergeCell ref="N35:N36"/>
    <mergeCell ref="O35:O36"/>
    <mergeCell ref="P35:P36"/>
    <mergeCell ref="A44:A45"/>
    <mergeCell ref="A54:A55"/>
    <mergeCell ref="B54:B55"/>
    <mergeCell ref="C54:C55"/>
    <mergeCell ref="D54:D55"/>
    <mergeCell ref="K54:K55"/>
    <mergeCell ref="L54:L55"/>
    <mergeCell ref="P44:P45"/>
    <mergeCell ref="O44:O4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22.07.2015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2015-08-28T12:17:44Z</dcterms:modified>
</cp:coreProperties>
</file>