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5412" activeTab="0"/>
  </bookViews>
  <sheets>
    <sheet name="программы" sheetId="1" r:id="rId1"/>
    <sheet name="ведомственная" sheetId="2" r:id="rId2"/>
  </sheets>
  <definedNames>
    <definedName name="_xlnm.Print_Area" localSheetId="0">'программы'!$A$1:$E$219</definedName>
  </definedNames>
  <calcPr fullCalcOnLoad="1" refMode="R1C1"/>
</workbook>
</file>

<file path=xl/sharedStrings.xml><?xml version="1.0" encoding="utf-8"?>
<sst xmlns="http://schemas.openxmlformats.org/spreadsheetml/2006/main" count="1452" uniqueCount="299">
  <si>
    <t>Другие вопросы в области физической культуры и спорта</t>
  </si>
  <si>
    <t>Пенсионное обеспечение</t>
  </si>
  <si>
    <t>Культура</t>
  </si>
  <si>
    <t>Резервные фонды</t>
  </si>
  <si>
    <t>Резервные средства</t>
  </si>
  <si>
    <t>Коммунальное хозяйство</t>
  </si>
  <si>
    <t>Благоустройство</t>
  </si>
  <si>
    <t>Социальное обеспечение населения</t>
  </si>
  <si>
    <t>Мобилизационная и вневойсковая подготовка</t>
  </si>
  <si>
    <t>Другие вопросы в области национальной экономики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</si>
  <si>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</si>
  <si>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</si>
  <si>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Молодежная политика и оздоровление детей</t>
  </si>
  <si>
    <t>ЦСР</t>
  </si>
  <si>
    <t>ВР</t>
  </si>
  <si>
    <t>Наименование</t>
  </si>
  <si>
    <t/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</si>
  <si>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</si>
  <si>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</si>
  <si>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Рз, ПР</t>
  </si>
  <si>
    <t>1</t>
  </si>
  <si>
    <t>2</t>
  </si>
  <si>
    <t>3</t>
  </si>
  <si>
    <t>4</t>
  </si>
  <si>
    <t xml:space="preserve">Итого программная часть </t>
  </si>
  <si>
    <t>Непрограммные расходы органов исполнительной власти МО "Бугровское сельское поселение"</t>
  </si>
  <si>
    <t>Предупреждение и ликвидация последствий ЧС природного и техногенного характера, ГО</t>
  </si>
  <si>
    <t>Дорожное хозяйство</t>
  </si>
  <si>
    <t>Иные межбюджетные трансферты</t>
  </si>
  <si>
    <t>Функционирование высшего должностного лица субъекта Российской Федерации  муниципального образования</t>
  </si>
  <si>
    <t>Субсидии юридическим лицам (кроме государственных учреждений) и физическим лицам-производителям товаров, работ,услуг</t>
  </si>
  <si>
    <t>Топливно -энергетический комплекс</t>
  </si>
  <si>
    <t>0402</t>
  </si>
  <si>
    <t>Обеспечение пожарной безопасности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</si>
  <si>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</si>
  <si>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Жилищное хозяйство</t>
  </si>
  <si>
    <t>Субсидия юридическим лицам (кроме некоммерческих организаций) индивидуальным предпринимтаелям, физическим лицам</t>
  </si>
  <si>
    <t>0501</t>
  </si>
  <si>
    <t>01 0 00 00000</t>
  </si>
  <si>
    <t>02 0 00 00000</t>
  </si>
  <si>
    <t>01 0 01 00010</t>
  </si>
  <si>
    <t>03 0 00 00000</t>
  </si>
  <si>
    <t>04 0 00 00000</t>
  </si>
  <si>
    <t>06 0 00 00000</t>
  </si>
  <si>
    <t>10 0 00 00000</t>
  </si>
  <si>
    <t>10 0 01 00000</t>
  </si>
  <si>
    <t>10 0 02 00000</t>
  </si>
  <si>
    <t>10 0 04 00000</t>
  </si>
  <si>
    <t>10 0 05 00000</t>
  </si>
  <si>
    <t>10 0 06 00000</t>
  </si>
  <si>
    <t>10 0 08 00000</t>
  </si>
  <si>
    <t>10 0 03 00000</t>
  </si>
  <si>
    <t>0412</t>
  </si>
  <si>
    <t>0801</t>
  </si>
  <si>
    <t>1105</t>
  </si>
  <si>
    <t>0707</t>
  </si>
  <si>
    <t>Муниципальная программа "Социальная поддержка отдельных категорий граждан в МО "Бугровское сельское поселение" на 2016-2018гг."</t>
  </si>
  <si>
    <t>0113</t>
  </si>
  <si>
    <t>1003</t>
  </si>
  <si>
    <t>Расходы на выплаты по оплате труда  главы МО "Бугровское сельское поселение"</t>
  </si>
  <si>
    <t xml:space="preserve">Расходы на обеспечение деятельности администрации МО "Бугровское сельское поселение"  </t>
  </si>
  <si>
    <t>Обеспечение деятельности главы МО "Бугровское сельское поселение"</t>
  </si>
  <si>
    <t>Обеспечение деятельности совета депутатов МО "Бугровское сельское поселение"</t>
  </si>
  <si>
    <t>Расходы на выплаты по оплате труда работникам совета депутатов МО "Бугровское сельское поселение"</t>
  </si>
  <si>
    <t>Расходы на обеспечение функций Совета депутатов МО "Бугровское сельское поселение"</t>
  </si>
  <si>
    <t>10 0 01 00100</t>
  </si>
  <si>
    <t>10 0 02 00110</t>
  </si>
  <si>
    <t>10 0 02 00120</t>
  </si>
  <si>
    <t>10 0 03 00140</t>
  </si>
  <si>
    <t>Расходы на выплаты по оплате труда работникам  администрации МО "Бугровское сельское поселение"</t>
  </si>
  <si>
    <t>Расходы на обеспечение функций администрации МО "Бугровское сельское поселение"</t>
  </si>
  <si>
    <t>10 0 03 00130</t>
  </si>
  <si>
    <t>10 0 04 00150</t>
  </si>
  <si>
    <t>01 0 03 00020</t>
  </si>
  <si>
    <t>02 0 01 00030</t>
  </si>
  <si>
    <t>03 0 01 00050</t>
  </si>
  <si>
    <t>04 0 01 00070</t>
  </si>
  <si>
    <t>Резервный фонд МО "Бугровское сельское поселение"</t>
  </si>
  <si>
    <t xml:space="preserve">Расходы на обеспечение деятельности муниицпальных казенных учреждений </t>
  </si>
  <si>
    <t>Расходы по первичному воинскому учету на территориях, где отсутствуют военные комиссариаты</t>
  </si>
  <si>
    <t>Расходы на исполнение администрацией МО "Бугровское сельское поселение" отдельных гос.полномочий Ленинградской области в сфере административных правонарушений</t>
  </si>
  <si>
    <t>Расходы администрации МО "Бугровское сельское поселение" в области землеустройства, архитектуры и градостроительства</t>
  </si>
  <si>
    <t xml:space="preserve">Расходы администрации МО "Бугровское сельское поселение" на содержание недвижимого имущества, расположенного на территории муниципального образования </t>
  </si>
  <si>
    <t>Расходы администрации МО "Бугровское сельское поселение" на дополнительное пенсионное  обеспечение мун.служащих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</si>
  <si>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2016-2018гг."</t>
  </si>
  <si>
    <t>Муниципальная программа "Развитие части территорий МО "Бугровское сельское поселение"  на 2015-2017 гг."</t>
  </si>
  <si>
    <t>Муниципальная программа «Развитие культуры, физической культуры и спорта,  молодежной политики  на территории МО «Бугровское сельское поселение» на 2016-2018гг.»</t>
  </si>
  <si>
    <t>0310</t>
  </si>
  <si>
    <t>0309</t>
  </si>
  <si>
    <t>01 0 03 00000</t>
  </si>
  <si>
    <t>01 0 01 00000</t>
  </si>
  <si>
    <t>01 0 02 00000</t>
  </si>
  <si>
    <t>Финансовое обеспечение мероприятий по предупреждению и ликвидации последствий ЧС и стихийных бедствий, пропаганда мероприятий</t>
  </si>
  <si>
    <t>Укрепление материально-технической базы для предотвращения ЧС и стихийных бедствий</t>
  </si>
  <si>
    <t>02 0 01 00000</t>
  </si>
  <si>
    <t>Финансирование работ в области газоснабжения</t>
  </si>
  <si>
    <t>02 0 02 00000</t>
  </si>
  <si>
    <t>02 0 03 00000</t>
  </si>
  <si>
    <t>Финасирование работ в области водоснабжения и водоотведения</t>
  </si>
  <si>
    <t>0502</t>
  </si>
  <si>
    <t>03 0 01 00000</t>
  </si>
  <si>
    <t>0409</t>
  </si>
  <si>
    <t>03 0 02 00000</t>
  </si>
  <si>
    <t>03 0 02 00055</t>
  </si>
  <si>
    <t>Финансирование работ в области теплоснабжения</t>
  </si>
  <si>
    <t>Финансирование работ по эксплуатации ЛЭП</t>
  </si>
  <si>
    <t>0503</t>
  </si>
  <si>
    <t>Финансирование работ по содержанию и ремонту сетей уличного освещения</t>
  </si>
  <si>
    <t>03 0 02 00056</t>
  </si>
  <si>
    <t>03 0 03 00000</t>
  </si>
  <si>
    <t>Устройство парковок для автомобилей</t>
  </si>
  <si>
    <t>03 0 03 00060</t>
  </si>
  <si>
    <t>03 0 03 00065</t>
  </si>
  <si>
    <t>Устройство и ремонт детских и спортивных площадок</t>
  </si>
  <si>
    <t>03 0 03 00061</t>
  </si>
  <si>
    <t>03 0 03 00062</t>
  </si>
  <si>
    <t>03 0 03 00063</t>
  </si>
  <si>
    <t>01 0 02 00011</t>
  </si>
  <si>
    <t>02 0 02 00031</t>
  </si>
  <si>
    <t>02 0 03 00032</t>
  </si>
  <si>
    <t>Устройство и ремонт павильонов ТБО</t>
  </si>
  <si>
    <t>03 0 03 00064</t>
  </si>
  <si>
    <t>Финансирование работ по озеленению территории поселения</t>
  </si>
  <si>
    <t>Финансирование работ по санитарному содержанию территории</t>
  </si>
  <si>
    <t>04 0 01 00000</t>
  </si>
  <si>
    <t>04 0 02 00000</t>
  </si>
  <si>
    <t>04 0 02 00071</t>
  </si>
  <si>
    <t>Предоставление субсидии муниципальным автономным учреждениям на организацию досуга и отдыха населения</t>
  </si>
  <si>
    <t>Предоставление субсидии муниципальным автономным учреждениям на организацию досуга молодежи</t>
  </si>
  <si>
    <t>04 0 03 00000</t>
  </si>
  <si>
    <t>05 0 00 00000</t>
  </si>
  <si>
    <t>05 0 01 00000</t>
  </si>
  <si>
    <t>05 0 01 00080</t>
  </si>
  <si>
    <t>05 0 02 00000</t>
  </si>
  <si>
    <t>05 0 02 00081</t>
  </si>
  <si>
    <t xml:space="preserve">Единовременные денежные выплаты </t>
  </si>
  <si>
    <t>Организация лечения и обеспечение  жизненно-необходимыми товарами</t>
  </si>
  <si>
    <t>10 0 06 00020</t>
  </si>
  <si>
    <t>10 0 06  00020</t>
  </si>
  <si>
    <t>10 0 07 00160</t>
  </si>
  <si>
    <t>10 0 09 00170</t>
  </si>
  <si>
    <t>10 0 10 00180</t>
  </si>
  <si>
    <t>10 0 11 00190</t>
  </si>
  <si>
    <t>10 0 12 00200</t>
  </si>
  <si>
    <t>Финансирование работ на содержание автомобильных дорог и профилактику безопасности дорожного движения</t>
  </si>
  <si>
    <t>Расходы на содержание секретаря административной комиссии  администрации МО "Бугровское сельское поселение"</t>
  </si>
  <si>
    <t>0102</t>
  </si>
  <si>
    <t>0103</t>
  </si>
  <si>
    <t>0104</t>
  </si>
  <si>
    <t>0111</t>
  </si>
  <si>
    <t xml:space="preserve">Обеспечение деятельности муниицпального казенного учреждения "Агентство по строительству и развитию территорий" Бугровского сельского поселения </t>
  </si>
  <si>
    <t>10 0 07 00000</t>
  </si>
  <si>
    <t>Расходы на мероприятия общего характера</t>
  </si>
  <si>
    <t>10 0 09 00000</t>
  </si>
  <si>
    <t>Расходы на содержание специалиста ВУС   администрации МО "Бугровское сельское поселение"</t>
  </si>
  <si>
    <t>0203</t>
  </si>
  <si>
    <t>10 0 10 00000</t>
  </si>
  <si>
    <t>Финансирование мероприятий в области землеустройства, архитектуры и градостроительства</t>
  </si>
  <si>
    <t>10 0 11 00000</t>
  </si>
  <si>
    <t>10 0 12 00000</t>
  </si>
  <si>
    <t>Пенсия за выслугу лет лицам, замещавшим муниципальные должности</t>
  </si>
  <si>
    <t>1001</t>
  </si>
  <si>
    <t>Финсирование работ по благоустройству придомовой территории</t>
  </si>
  <si>
    <t>10 0 08 51180</t>
  </si>
  <si>
    <t>10 0 05 71340</t>
  </si>
  <si>
    <t>04 0 02 00072</t>
  </si>
  <si>
    <t>Предоставление субсидии на обеспечение деятельности муниципального автономного учреждения культурно-досуговый центр "Бугры"</t>
  </si>
  <si>
    <t xml:space="preserve">Другие общегосударственные расходы  администрации МО "Бугровское сельское поселение" </t>
  </si>
  <si>
    <t>Расходы  администрации МО "Бугровское сельское поселение" на приобретение твердого топлива для населения</t>
  </si>
  <si>
    <t>Субсидия на возмещение затрат в связи с оказанием услуги по поставке твердого топлива</t>
  </si>
  <si>
    <t xml:space="preserve">Муниципальная программа "Устойчивое  развитие территории МО "Бугровское сельчское поселение" на 2016-2018гг."    </t>
  </si>
  <si>
    <t>Мероприятия по предупреждению и ликвидации последствий ЧС и стихийных бедствий, пропаганда мероприятий</t>
  </si>
  <si>
    <t>Материально-техническое оснащение мероприятий по предотвращению ЧС и стихийных бедствий</t>
  </si>
  <si>
    <t>Организация и выполнение работ по пректированию и строительству сетей газоснабжения</t>
  </si>
  <si>
    <t>Организация и выполнение работ по проектированию, ремонту и строительству объектов теплоснабжения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</si>
  <si>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</si>
  <si>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Работы  по текущему содержанию и ремонту автомобильных дорог местного значения, профилактика безопасности дорожного движения</t>
  </si>
  <si>
    <t>Текущее содержание и ремонт сетей уличного освещения</t>
  </si>
  <si>
    <t>Благоустройство населенных пунктов</t>
  </si>
  <si>
    <t>Развитие молодежной политики</t>
  </si>
  <si>
    <t>Развитие культуры</t>
  </si>
  <si>
    <t>Развитие физической культуры и спорта</t>
  </si>
  <si>
    <t>Оказание материальной  поддержки малоимущим семьям с несовершеннолетними детьми и детьми-инвалидами</t>
  </si>
  <si>
    <t>Оказание социальной и материальной  помощи ветеранам ВОВ, пенсионерам, инвалидам, гражданам в связи с трудной жизненной ситуацией</t>
  </si>
  <si>
    <t>Иные закупки товаров, работ и услуг для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</si>
  <si>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</si>
  <si>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</si>
  <si>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</si>
  <si>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Субсидии автономным учреждениям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</si>
  <si>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</si>
  <si>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</si>
  <si>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Бюджетные инвестиции</t>
  </si>
  <si>
    <t>Обеспечение деятельности  муниципального казенного учреждения "Охрана общественного порядка"</t>
  </si>
  <si>
    <t>06 0 01 S0880</t>
  </si>
  <si>
    <t>Софинансирование местного бюджета на реализацию областного закона от 14 декабря 2012г. № 95-оз "О содействии развитию на части территорий муниципальных образований Ленинградской области иных форм местного самоуправления"</t>
  </si>
  <si>
    <t>Софинансирование  местного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</si>
  <si>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03 0 03 S4390</t>
  </si>
  <si>
    <t>Распределение
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бюджета, а также по разделам и подразделам классификации расходов бюджета на 2017 годы</t>
  </si>
  <si>
    <t>03 0 03 74390</t>
  </si>
  <si>
    <t>Субсидия областного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</si>
  <si>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04 0 02 70360</t>
  </si>
  <si>
    <t>Выплаты стимулирующего характера работникам учреждений культуры за счет средств областного бюджета</t>
  </si>
  <si>
    <t>05 0 02 00083</t>
  </si>
  <si>
    <t>Материальная помощь социально-незащищенным категорим граждан</t>
  </si>
  <si>
    <t>06 0 01 70880</t>
  </si>
  <si>
    <t>10 0 07 00161</t>
  </si>
  <si>
    <t>Расходы на вознаграждение старост сельских населенных пунктов</t>
  </si>
  <si>
    <t>10 0 07 00162</t>
  </si>
  <si>
    <t>Расходы на премирование физических лиц</t>
  </si>
  <si>
    <t>Премии и гранты</t>
  </si>
  <si>
    <t>Приобретение жилья гражданам, признанными нуждающимися в улучшении жилищных условий</t>
  </si>
  <si>
    <t>Ремонт муниципальных квартир</t>
  </si>
  <si>
    <t>10 0 11 00191</t>
  </si>
  <si>
    <t>10 0 11 00192</t>
  </si>
  <si>
    <t>Субсидии, предоставляемые юридическим лицам на ремонт многоквартирных домов</t>
  </si>
  <si>
    <t>Формирование фонда капитального ремонта имущества многоквартирных домов</t>
  </si>
  <si>
    <t>10 0 11 00193</t>
  </si>
  <si>
    <t>05 0 03 00082</t>
  </si>
  <si>
    <t>Компенсационные выплаты льготным категориям граждан</t>
  </si>
  <si>
    <t>05 0 03 00000</t>
  </si>
  <si>
    <t>5</t>
  </si>
  <si>
    <t>Г</t>
  </si>
  <si>
    <t>Рз</t>
  </si>
  <si>
    <t xml:space="preserve"> ПР</t>
  </si>
  <si>
    <t>Администрация муниципального образования "Бугровское сельское поселение"</t>
  </si>
  <si>
    <t>Общегосударственные вопросы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</si>
  <si>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</si>
  <si>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00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</si>
  <si>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</si>
  <si>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02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</si>
  <si>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02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</si>
  <si>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</si>
  <si>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03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</si>
  <si>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04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</si>
  <si>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04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</si>
  <si>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</si>
  <si>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</si>
  <si>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</si>
  <si>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13</t>
    </r>
  </si>
  <si>
    <t>Материальная помощь социально-незащищенным категориям граждан</t>
  </si>
  <si>
    <t>Национальная оборона</t>
  </si>
  <si>
    <t>Национальная безопасность и правоохранительная деятельность</t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</si>
  <si>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09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</si>
  <si>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09</t>
    </r>
  </si>
  <si>
    <t>Обеспечение деятельности  муниципального казенного учреждения "Охрана общественного порядка</t>
  </si>
  <si>
    <t>Национальная экономика</t>
  </si>
  <si>
    <t>Расходы администрации МО "Бугровское сельское поселение" на приобретение твердого топлива для населения</t>
  </si>
  <si>
    <t xml:space="preserve">Субсидия на возмещение затрат  в связи с оказанием услуги по поставке твердого топлива </t>
  </si>
  <si>
    <t>Финансирование работ на содержание и ремонт автомобильных дорог и профилактику безопасности дорожного движения</t>
  </si>
  <si>
    <t>Благоустройство части территорий</t>
  </si>
  <si>
    <t>06 0 01 00000</t>
  </si>
  <si>
    <t>Субсидия  областного бюджета на реализацию областного закона от 14 декабря 2012г. № 95-оз «О содействии развитию на части территорий муниципальных образований Ленинградской области иных форм местного самоуправления»</t>
  </si>
  <si>
    <t>Закупка товаров, работ, и услуг в сфере информационно-коммункационных технологий</t>
  </si>
  <si>
    <t>Жилищно - коммунальное хозяйство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</si>
  <si>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05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</si>
  <si>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05</t>
    </r>
  </si>
  <si>
    <t>Расходы администрации МО "Бугровское сельское поселение" на содержание недвижимого имущества</t>
  </si>
  <si>
    <t xml:space="preserve">Бюджетные инвестиции </t>
  </si>
  <si>
    <t>001</t>
  </si>
  <si>
    <t>05</t>
  </si>
  <si>
    <t>02</t>
  </si>
  <si>
    <t xml:space="preserve">Благоустройство населенных пунктов </t>
  </si>
  <si>
    <t xml:space="preserve">Финансирование работ по озеленению территории </t>
  </si>
  <si>
    <t>Субсидия  областного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</si>
  <si>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Образование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</si>
  <si>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07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</si>
  <si>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07</t>
    </r>
  </si>
  <si>
    <t>Культура , кинематография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</si>
  <si>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08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</si>
  <si>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08</t>
    </r>
  </si>
  <si>
    <t>Социальная политика</t>
  </si>
  <si>
    <t xml:space="preserve">10 </t>
  </si>
  <si>
    <t>03</t>
  </si>
  <si>
    <t xml:space="preserve">Компенсационные выплаты льготным категориям граждан за подключение к сетям газоснабжения </t>
  </si>
  <si>
    <t>Физическая культура и спорт</t>
  </si>
  <si>
    <t xml:space="preserve">Всего расходов </t>
  </si>
  <si>
    <t>.03</t>
  </si>
  <si>
    <t>.05</t>
  </si>
  <si>
    <t>.01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</si>
  <si>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2017-2019 гг."</t>
  </si>
  <si>
    <t>04 0 03 00074</t>
  </si>
  <si>
    <t>Финансирование мероприятий в области физической культуры и спорта</t>
  </si>
  <si>
    <t>Комплексное развитие коммунальной инфраструктуры</t>
  </si>
  <si>
    <t>02 0 04 00000</t>
  </si>
  <si>
    <t>Финансирование работ по разработке программ коммунальной инфраструктуры</t>
  </si>
  <si>
    <t>02 0 04 00037</t>
  </si>
  <si>
    <t>Сумма, (тыс.руб.)</t>
  </si>
  <si>
    <t>Сумма,
(тыс. руб.)</t>
  </si>
  <si>
    <t>*-</t>
  </si>
  <si>
    <t>Ведомственная структура                                                                                                                                                                                    расходов бюджета  МО "Бугровское сельское поселение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2017 год</t>
  </si>
  <si>
    <t>02 0 0170660</t>
  </si>
  <si>
    <t>Строительство и реконструкция объектов газификации за счет средств областного бюджета</t>
  </si>
  <si>
    <t>02 0 01 70660</t>
  </si>
  <si>
    <t>11 0 11 00190</t>
  </si>
  <si>
    <t>02 0 01S0660</t>
  </si>
  <si>
    <t>Строительство и реконструкция объектов газификации за счет средств местного бюджета</t>
  </si>
  <si>
    <t>02 0 01 S0660</t>
  </si>
  <si>
    <r>
      <t xml:space="preserve">Приложение № 2                                                                                                   к решению совета депутатов                                                                      МО "Бугровское сельское поселение"                                                      от 20.09.2017  № </t>
    </r>
    <r>
      <rPr>
        <sz val="11"/>
        <color indexed="9"/>
        <rFont val="Times New Roman"/>
        <family val="1"/>
      </rPr>
      <t>..</t>
    </r>
    <r>
      <rPr>
        <sz val="11"/>
        <rFont val="Times New Roman"/>
        <family val="1"/>
      </rPr>
      <t>25</t>
    </r>
    <r>
      <rPr>
        <sz val="11"/>
        <color indexed="9"/>
        <rFont val="Times New Roman"/>
        <family val="1"/>
      </rPr>
      <t>...</t>
    </r>
  </si>
  <si>
    <r>
      <t>Приложение № 3                                                                   к решению Совета депутатов                         МО "Бугровское сельское поселение"                                                   от 20.09.2017  №</t>
    </r>
    <r>
      <rPr>
        <sz val="11"/>
        <color indexed="9"/>
        <rFont val="Times New Roman"/>
        <family val="1"/>
      </rPr>
      <t xml:space="preserve"> /</t>
    </r>
    <r>
      <rPr>
        <sz val="11"/>
        <rFont val="Times New Roman"/>
        <family val="1"/>
      </rPr>
      <t>25</t>
    </r>
    <r>
      <rPr>
        <sz val="11"/>
        <color indexed="9"/>
        <rFont val="Times New Roman"/>
        <family val="1"/>
      </rPr>
      <t>///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</si>
</sst>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?_р_._-;_-@_-"/>
    <numFmt numFmtId="180" formatCode="_-* #,##0.0_р_._-;\-* #,##0.0_р_._-;_-* &quot;-&quot;?_р_._-;_-@_-"/>
    <numFmt numFmtId="181" formatCode="0.000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63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9"/>
      <name val="Times New Roman"/>
      <family val="1"/>
    </font>
    <font>
      <i/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i/>
      <sz val="11"/>
      <color theme="7" tint="-0.24997000396251678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53" applyNumberFormat="1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1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7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63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173" fontId="6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173" fontId="3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173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/>
    </xf>
    <xf numFmtId="173" fontId="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left" vertical="center" wrapText="1"/>
    </xf>
    <xf numFmtId="17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 vertical="center"/>
    </xf>
    <xf numFmtId="0" fontId="65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10" xfId="53" applyNumberFormat="1" applyFont="1" applyFill="1" applyBorder="1" applyAlignment="1">
      <alignment horizontal="left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173" fontId="15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3" fontId="19" fillId="0" borderId="1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Alignment="1">
      <alignment/>
    </xf>
    <xf numFmtId="0" fontId="66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/>
    </xf>
    <xf numFmtId="173" fontId="66" fillId="0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vertical="top" wrapText="1"/>
    </xf>
    <xf numFmtId="0" fontId="66" fillId="0" borderId="10" xfId="0" applyFont="1" applyFill="1" applyBorder="1" applyAlignment="1">
      <alignment horizontal="center" vertical="center" wrapText="1"/>
    </xf>
    <xf numFmtId="173" fontId="66" fillId="0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173" fontId="21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73" fontId="68" fillId="0" borderId="13" xfId="0" applyNumberFormat="1" applyFont="1" applyFill="1" applyBorder="1" applyAlignment="1">
      <alignment horizontal="left" vertical="center"/>
    </xf>
    <xf numFmtId="173" fontId="68" fillId="0" borderId="0" xfId="0" applyNumberFormat="1" applyFont="1" applyFill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3" fontId="7" fillId="0" borderId="13" xfId="0" applyNumberFormat="1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4" xfId="53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173" fontId="3" fillId="0" borderId="13" xfId="0" applyNumberFormat="1" applyFont="1" applyFill="1" applyBorder="1" applyAlignment="1">
      <alignment horizontal="left" vertical="center"/>
    </xf>
    <xf numFmtId="173" fontId="3" fillId="0" borderId="0" xfId="0" applyNumberFormat="1" applyFont="1" applyFill="1" applyAlignment="1">
      <alignment horizontal="left" vertical="center"/>
    </xf>
    <xf numFmtId="173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73" fontId="10" fillId="0" borderId="18" xfId="0" applyNumberFormat="1" applyFont="1" applyFill="1" applyBorder="1" applyAlignment="1">
      <alignment horizontal="center" vertical="center" wrapText="1"/>
    </xf>
    <xf numFmtId="173" fontId="10" fillId="0" borderId="19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right" wrapText="1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61" fillId="0" borderId="0" xfId="0" applyFont="1" applyFill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8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101.375" style="18" customWidth="1"/>
    <col min="2" max="2" width="20.25390625" style="12" customWidth="1"/>
    <col min="3" max="3" width="7.125" style="12" customWidth="1"/>
    <col min="4" max="4" width="9.875" style="12" customWidth="1"/>
    <col min="5" max="5" width="14.375" style="12" customWidth="1"/>
    <col min="6" max="6" width="11.125" style="34" customWidth="1"/>
    <col min="7" max="7" width="12.25390625" style="34" customWidth="1"/>
    <col min="8" max="9" width="8.875" style="34" customWidth="1"/>
    <col min="10" max="16384" width="8.875" style="12" customWidth="1"/>
  </cols>
  <sheetData>
    <row r="1" spans="1:10" ht="65.25" customHeight="1">
      <c r="A1" s="5"/>
      <c r="B1" s="144" t="s">
        <v>297</v>
      </c>
      <c r="C1" s="144"/>
      <c r="D1" s="144"/>
      <c r="E1" s="144"/>
      <c r="F1" s="33"/>
      <c r="G1" s="45"/>
      <c r="H1" s="45"/>
      <c r="I1" s="45"/>
      <c r="J1" s="89"/>
    </row>
    <row r="2" spans="1:10" ht="64.5" customHeight="1">
      <c r="A2" s="130" t="s">
        <v>197</v>
      </c>
      <c r="B2" s="130"/>
      <c r="C2" s="130"/>
      <c r="D2" s="130"/>
      <c r="E2" s="130"/>
      <c r="F2" s="45"/>
      <c r="G2" s="45"/>
      <c r="H2" s="45"/>
      <c r="I2" s="45"/>
      <c r="J2" s="89"/>
    </row>
    <row r="3" spans="1:10" ht="27" customHeight="1">
      <c r="A3" s="132" t="s">
        <v>15</v>
      </c>
      <c r="B3" s="134" t="s">
        <v>13</v>
      </c>
      <c r="C3" s="134" t="s">
        <v>14</v>
      </c>
      <c r="D3" s="132" t="s">
        <v>19</v>
      </c>
      <c r="E3" s="142" t="s">
        <v>286</v>
      </c>
      <c r="F3" s="45"/>
      <c r="H3" s="35"/>
      <c r="I3" s="45"/>
      <c r="J3" s="90"/>
    </row>
    <row r="4" spans="1:10" ht="15.75" customHeight="1">
      <c r="A4" s="133"/>
      <c r="B4" s="135"/>
      <c r="C4" s="135"/>
      <c r="D4" s="133"/>
      <c r="E4" s="143"/>
      <c r="F4" s="36"/>
      <c r="G4" s="45"/>
      <c r="H4" s="35"/>
      <c r="I4" s="45"/>
      <c r="J4" s="90"/>
    </row>
    <row r="5" spans="1:10" ht="15">
      <c r="A5" s="7" t="s">
        <v>20</v>
      </c>
      <c r="B5" s="7" t="s">
        <v>21</v>
      </c>
      <c r="C5" s="7" t="s">
        <v>22</v>
      </c>
      <c r="D5" s="7" t="s">
        <v>23</v>
      </c>
      <c r="E5" s="7" t="s">
        <v>220</v>
      </c>
      <c r="F5" s="45"/>
      <c r="G5" s="45"/>
      <c r="H5" s="45"/>
      <c r="I5" s="45"/>
      <c r="J5" s="90"/>
    </row>
    <row r="6" spans="1:10" ht="15">
      <c r="A6" s="31" t="s">
        <v>17</v>
      </c>
      <c r="B6" s="7"/>
      <c r="C6" s="7"/>
      <c r="D6" s="7"/>
      <c r="E6" s="55">
        <f>E7+E134</f>
        <v>218779.08000000002</v>
      </c>
      <c r="F6" s="36"/>
      <c r="G6" s="35"/>
      <c r="H6" s="35"/>
      <c r="I6" s="36"/>
      <c r="J6" s="6"/>
    </row>
    <row r="7" spans="1:10" ht="15">
      <c r="A7" s="31" t="s">
        <v>24</v>
      </c>
      <c r="B7" s="10"/>
      <c r="C7" s="10"/>
      <c r="D7" s="10"/>
      <c r="E7" s="93">
        <f>E8+E29+E56+E93+E127+E112</f>
        <v>134769.5</v>
      </c>
      <c r="F7" s="35"/>
      <c r="G7" s="36"/>
      <c r="H7" s="36"/>
      <c r="I7" s="36"/>
      <c r="J7" s="6"/>
    </row>
    <row r="8" spans="1:10" s="17" customFormat="1" ht="36" customHeight="1">
      <c r="A8" s="30" t="s">
        <v>84</v>
      </c>
      <c r="B8" s="23" t="s">
        <v>38</v>
      </c>
      <c r="C8" s="23" t="s">
        <v>16</v>
      </c>
      <c r="D8" s="24"/>
      <c r="E8" s="81">
        <f>E9+E15+E21</f>
        <v>11172.3</v>
      </c>
      <c r="F8" s="37"/>
      <c r="G8" s="131"/>
      <c r="H8" s="131"/>
      <c r="I8" s="131"/>
      <c r="J8" s="131"/>
    </row>
    <row r="9" spans="1:10" ht="16.5" customHeight="1">
      <c r="A9" s="3" t="s">
        <v>171</v>
      </c>
      <c r="B9" s="8" t="s">
        <v>90</v>
      </c>
      <c r="C9" s="9" t="s">
        <v>16</v>
      </c>
      <c r="D9" s="10" t="s">
        <v>16</v>
      </c>
      <c r="E9" s="11">
        <f>E10</f>
        <v>910</v>
      </c>
      <c r="F9" s="45"/>
      <c r="G9" s="45"/>
      <c r="H9" s="45"/>
      <c r="I9" s="45"/>
      <c r="J9" s="90"/>
    </row>
    <row r="10" spans="1:10" ht="26.25" customHeight="1">
      <c r="A10" s="105" t="s">
        <v>92</v>
      </c>
      <c r="B10" s="9" t="s">
        <v>40</v>
      </c>
      <c r="C10" s="9"/>
      <c r="D10" s="10"/>
      <c r="E10" s="11">
        <f>E11+E13</f>
        <v>910</v>
      </c>
      <c r="F10" s="45"/>
      <c r="G10" s="45"/>
      <c r="H10" s="45"/>
      <c r="I10" s="45"/>
      <c r="J10" s="90"/>
    </row>
    <row r="11" spans="1:10" ht="14.25" customHeight="1">
      <c r="A11" s="19" t="s">
        <v>184</v>
      </c>
      <c r="B11" s="9" t="s">
        <v>40</v>
      </c>
      <c r="C11" s="9">
        <v>240</v>
      </c>
      <c r="D11" s="10" t="s">
        <v>16</v>
      </c>
      <c r="E11" s="11">
        <v>135</v>
      </c>
      <c r="F11" s="45"/>
      <c r="G11" s="45"/>
      <c r="H11" s="45"/>
      <c r="I11" s="45"/>
      <c r="J11" s="90"/>
    </row>
    <row r="12" spans="1:10" ht="17.25" customHeight="1">
      <c r="A12" s="1" t="s">
        <v>26</v>
      </c>
      <c r="B12" s="9" t="s">
        <v>40</v>
      </c>
      <c r="C12" s="9">
        <v>240</v>
      </c>
      <c r="D12" s="10" t="s">
        <v>88</v>
      </c>
      <c r="E12" s="11">
        <v>135</v>
      </c>
      <c r="F12" s="45"/>
      <c r="G12" s="45"/>
      <c r="H12" s="45"/>
      <c r="I12" s="45"/>
      <c r="J12" s="90"/>
    </row>
    <row r="13" spans="1:10" ht="15" customHeight="1">
      <c r="A13" s="19" t="s">
        <v>184</v>
      </c>
      <c r="B13" s="9" t="s">
        <v>40</v>
      </c>
      <c r="C13" s="9">
        <v>240</v>
      </c>
      <c r="D13" s="10"/>
      <c r="E13" s="11">
        <v>775</v>
      </c>
      <c r="F13" s="45"/>
      <c r="G13" s="45"/>
      <c r="H13" s="45"/>
      <c r="I13" s="45"/>
      <c r="J13" s="90"/>
    </row>
    <row r="14" spans="1:10" ht="15">
      <c r="A14" s="21" t="s">
        <v>33</v>
      </c>
      <c r="B14" s="9" t="s">
        <v>40</v>
      </c>
      <c r="C14" s="9">
        <v>240</v>
      </c>
      <c r="D14" s="10" t="s">
        <v>87</v>
      </c>
      <c r="E14" s="11">
        <v>775</v>
      </c>
      <c r="F14" s="45"/>
      <c r="G14" s="45"/>
      <c r="H14" s="45"/>
      <c r="I14" s="45"/>
      <c r="J14" s="90"/>
    </row>
    <row r="15" spans="1:10" ht="18" customHeight="1">
      <c r="A15" s="1" t="s">
        <v>172</v>
      </c>
      <c r="B15" s="9" t="s">
        <v>91</v>
      </c>
      <c r="C15" s="9"/>
      <c r="D15" s="10"/>
      <c r="E15" s="11">
        <v>2940</v>
      </c>
      <c r="F15" s="38"/>
      <c r="G15" s="45"/>
      <c r="H15" s="45"/>
      <c r="I15" s="45"/>
      <c r="J15" s="90"/>
    </row>
    <row r="16" spans="1:10" ht="15" customHeight="1">
      <c r="A16" s="1" t="s">
        <v>93</v>
      </c>
      <c r="B16" s="9" t="s">
        <v>117</v>
      </c>
      <c r="C16" s="9"/>
      <c r="D16" s="10"/>
      <c r="E16" s="11">
        <v>2940</v>
      </c>
      <c r="F16" s="38"/>
      <c r="G16" s="45"/>
      <c r="H16" s="45"/>
      <c r="I16" s="45"/>
      <c r="J16" s="90"/>
    </row>
    <row r="17" spans="1:10" ht="15" customHeight="1">
      <c r="A17" s="19" t="s">
        <v>184</v>
      </c>
      <c r="B17" s="9" t="s">
        <v>117</v>
      </c>
      <c r="C17" s="9">
        <v>240</v>
      </c>
      <c r="D17" s="10" t="s">
        <v>16</v>
      </c>
      <c r="E17" s="11">
        <v>2940</v>
      </c>
      <c r="F17" s="45"/>
      <c r="G17" s="45"/>
      <c r="H17" s="45"/>
      <c r="I17" s="45"/>
      <c r="J17" s="90"/>
    </row>
    <row r="18" spans="1:10" ht="14.25" customHeight="1">
      <c r="A18" s="1" t="s">
        <v>26</v>
      </c>
      <c r="B18" s="9" t="s">
        <v>117</v>
      </c>
      <c r="C18" s="9">
        <v>240</v>
      </c>
      <c r="D18" s="10" t="s">
        <v>88</v>
      </c>
      <c r="E18" s="11">
        <v>2940</v>
      </c>
      <c r="F18" s="45"/>
      <c r="G18" s="45"/>
      <c r="H18" s="45"/>
      <c r="I18" s="45"/>
      <c r="J18" s="90"/>
    </row>
    <row r="19" spans="1:10" ht="0" customHeight="1" hidden="1">
      <c r="A19" s="99" t="s">
        <v>184</v>
      </c>
      <c r="B19" s="96" t="s">
        <v>117</v>
      </c>
      <c r="C19" s="96">
        <v>240</v>
      </c>
      <c r="D19" s="97"/>
      <c r="E19" s="98"/>
      <c r="F19" s="45"/>
      <c r="G19" s="45"/>
      <c r="H19" s="45"/>
      <c r="I19" s="45"/>
      <c r="J19" s="90"/>
    </row>
    <row r="20" spans="1:10" ht="3" customHeight="1" hidden="1">
      <c r="A20" s="100" t="s">
        <v>33</v>
      </c>
      <c r="B20" s="96" t="s">
        <v>117</v>
      </c>
      <c r="C20" s="96">
        <v>240</v>
      </c>
      <c r="D20" s="97" t="s">
        <v>87</v>
      </c>
      <c r="E20" s="98"/>
      <c r="F20" s="45"/>
      <c r="G20" s="45"/>
      <c r="H20" s="45"/>
      <c r="I20" s="45"/>
      <c r="J20" s="90"/>
    </row>
    <row r="21" spans="1:10" ht="14.25" customHeight="1">
      <c r="A21" s="1" t="s">
        <v>192</v>
      </c>
      <c r="B21" s="9" t="s">
        <v>89</v>
      </c>
      <c r="C21" s="9"/>
      <c r="D21" s="10"/>
      <c r="E21" s="11">
        <f>E22</f>
        <v>7322.299999999999</v>
      </c>
      <c r="F21" s="91"/>
      <c r="G21" s="45"/>
      <c r="H21" s="45"/>
      <c r="I21" s="45"/>
      <c r="J21" s="90"/>
    </row>
    <row r="22" spans="1:10" ht="18" customHeight="1">
      <c r="A22" s="1" t="s">
        <v>78</v>
      </c>
      <c r="B22" s="9" t="s">
        <v>73</v>
      </c>
      <c r="C22" s="9"/>
      <c r="D22" s="10"/>
      <c r="E22" s="11">
        <f>E23+E25+E27</f>
        <v>7322.299999999999</v>
      </c>
      <c r="F22" s="45"/>
      <c r="G22" s="45"/>
      <c r="H22" s="45"/>
      <c r="I22" s="45"/>
      <c r="J22" s="90"/>
    </row>
    <row r="23" spans="1:10" ht="15">
      <c r="A23" s="19" t="s">
        <v>185</v>
      </c>
      <c r="B23" s="9" t="s">
        <v>73</v>
      </c>
      <c r="C23" s="9">
        <v>110</v>
      </c>
      <c r="D23" s="10"/>
      <c r="E23" s="11">
        <v>6005.9</v>
      </c>
      <c r="F23" s="39"/>
      <c r="G23" s="124"/>
      <c r="H23" s="124"/>
      <c r="I23" s="124"/>
      <c r="J23" s="124"/>
    </row>
    <row r="24" spans="1:10" ht="18" customHeight="1">
      <c r="A24" s="1" t="s">
        <v>26</v>
      </c>
      <c r="B24" s="9" t="s">
        <v>73</v>
      </c>
      <c r="C24" s="9">
        <v>110</v>
      </c>
      <c r="D24" s="10" t="s">
        <v>88</v>
      </c>
      <c r="E24" s="11">
        <v>6005.9</v>
      </c>
      <c r="G24" s="45"/>
      <c r="H24" s="45"/>
      <c r="I24" s="45"/>
      <c r="J24" s="90"/>
    </row>
    <row r="25" spans="1:10" ht="16.5" customHeight="1">
      <c r="A25" s="19" t="s">
        <v>184</v>
      </c>
      <c r="B25" s="9" t="s">
        <v>73</v>
      </c>
      <c r="C25" s="9">
        <v>240</v>
      </c>
      <c r="D25" s="10"/>
      <c r="E25" s="11">
        <v>1315.9</v>
      </c>
      <c r="G25" s="45"/>
      <c r="H25" s="45"/>
      <c r="I25" s="45"/>
      <c r="J25" s="90"/>
    </row>
    <row r="26" spans="1:10" ht="15">
      <c r="A26" s="1" t="s">
        <v>26</v>
      </c>
      <c r="B26" s="9" t="s">
        <v>73</v>
      </c>
      <c r="C26" s="9">
        <v>240</v>
      </c>
      <c r="D26" s="10" t="s">
        <v>88</v>
      </c>
      <c r="E26" s="11">
        <v>1315.9</v>
      </c>
      <c r="G26" s="45"/>
      <c r="H26" s="45"/>
      <c r="I26" s="45"/>
      <c r="J26" s="90"/>
    </row>
    <row r="27" spans="1:10" ht="15">
      <c r="A27" s="19" t="s">
        <v>187</v>
      </c>
      <c r="B27" s="9" t="s">
        <v>73</v>
      </c>
      <c r="C27" s="9">
        <v>850</v>
      </c>
      <c r="D27" s="10"/>
      <c r="E27" s="11">
        <v>0.5</v>
      </c>
      <c r="G27" s="45"/>
      <c r="H27" s="45"/>
      <c r="I27" s="45"/>
      <c r="J27" s="90"/>
    </row>
    <row r="28" spans="1:10" ht="24" customHeight="1">
      <c r="A28" s="1" t="s">
        <v>26</v>
      </c>
      <c r="B28" s="9" t="s">
        <v>73</v>
      </c>
      <c r="C28" s="9">
        <v>850</v>
      </c>
      <c r="D28" s="10" t="s">
        <v>88</v>
      </c>
      <c r="E28" s="11">
        <v>0.5</v>
      </c>
      <c r="G28" s="45"/>
      <c r="H28" s="45"/>
      <c r="I28" s="45"/>
      <c r="J28" s="90"/>
    </row>
    <row r="29" spans="1:10" ht="34.5" customHeight="1">
      <c r="A29" s="30" t="s">
        <v>279</v>
      </c>
      <c r="B29" s="23" t="s">
        <v>39</v>
      </c>
      <c r="C29" s="23"/>
      <c r="D29" s="24"/>
      <c r="E29" s="81">
        <f>E30+E42+E46+E52</f>
        <v>29331.799999999996</v>
      </c>
      <c r="F29" s="37"/>
      <c r="G29" s="37"/>
      <c r="H29" s="37"/>
      <c r="I29" s="37"/>
      <c r="J29" s="25"/>
    </row>
    <row r="30" spans="1:10" ht="18" customHeight="1">
      <c r="A30" s="1" t="s">
        <v>173</v>
      </c>
      <c r="B30" s="9" t="s">
        <v>94</v>
      </c>
      <c r="C30" s="9"/>
      <c r="D30" s="10"/>
      <c r="E30" s="11">
        <f>E31+E34+E36+E39</f>
        <v>4937.8</v>
      </c>
      <c r="F30" s="45"/>
      <c r="G30" s="35"/>
      <c r="H30" s="45"/>
      <c r="I30" s="45"/>
      <c r="J30" s="90"/>
    </row>
    <row r="31" spans="1:10" ht="13.5" customHeight="1">
      <c r="A31" s="1" t="s">
        <v>95</v>
      </c>
      <c r="B31" s="9" t="s">
        <v>74</v>
      </c>
      <c r="C31" s="9"/>
      <c r="D31" s="22"/>
      <c r="E31" s="11">
        <v>1716.5</v>
      </c>
      <c r="F31" s="45"/>
      <c r="G31" s="35"/>
      <c r="H31" s="45"/>
      <c r="I31" s="45"/>
      <c r="J31" s="90"/>
    </row>
    <row r="32" spans="1:10" ht="15" customHeight="1">
      <c r="A32" s="19" t="s">
        <v>184</v>
      </c>
      <c r="B32" s="9" t="s">
        <v>74</v>
      </c>
      <c r="C32" s="9">
        <v>240</v>
      </c>
      <c r="D32" s="10"/>
      <c r="E32" s="11">
        <v>1716.5</v>
      </c>
      <c r="F32" s="45"/>
      <c r="G32" s="45"/>
      <c r="H32" s="45"/>
      <c r="I32" s="45"/>
      <c r="J32" s="90"/>
    </row>
    <row r="33" spans="1:6" ht="13.5" customHeight="1">
      <c r="A33" s="1" t="s">
        <v>5</v>
      </c>
      <c r="B33" s="9" t="s">
        <v>74</v>
      </c>
      <c r="C33" s="9">
        <v>240</v>
      </c>
      <c r="D33" s="10" t="s">
        <v>99</v>
      </c>
      <c r="E33" s="11">
        <v>1716.5</v>
      </c>
      <c r="F33" s="45"/>
    </row>
    <row r="34" spans="1:6" ht="15">
      <c r="A34" s="19" t="s">
        <v>191</v>
      </c>
      <c r="B34" s="9" t="s">
        <v>74</v>
      </c>
      <c r="C34" s="9">
        <v>410</v>
      </c>
      <c r="D34" s="10"/>
      <c r="E34" s="11">
        <v>1497.8</v>
      </c>
      <c r="F34" s="45"/>
    </row>
    <row r="35" spans="1:6" ht="15">
      <c r="A35" s="1" t="s">
        <v>5</v>
      </c>
      <c r="B35" s="9" t="s">
        <v>74</v>
      </c>
      <c r="C35" s="9">
        <v>410</v>
      </c>
      <c r="D35" s="10" t="s">
        <v>99</v>
      </c>
      <c r="E35" s="11">
        <v>1497.8</v>
      </c>
      <c r="F35" s="45"/>
    </row>
    <row r="36" spans="1:6" ht="21" customHeight="1">
      <c r="A36" s="1" t="s">
        <v>291</v>
      </c>
      <c r="B36" s="9" t="s">
        <v>290</v>
      </c>
      <c r="C36" s="9"/>
      <c r="D36" s="10"/>
      <c r="E36" s="11">
        <v>1667</v>
      </c>
      <c r="F36" s="45"/>
    </row>
    <row r="37" spans="1:6" ht="15" customHeight="1">
      <c r="A37" s="19" t="s">
        <v>184</v>
      </c>
      <c r="B37" s="9" t="s">
        <v>290</v>
      </c>
      <c r="C37" s="9">
        <v>240</v>
      </c>
      <c r="D37" s="10"/>
      <c r="E37" s="11">
        <v>1667</v>
      </c>
      <c r="F37" s="45"/>
    </row>
    <row r="38" spans="1:6" ht="15">
      <c r="A38" s="1" t="s">
        <v>5</v>
      </c>
      <c r="B38" s="9" t="s">
        <v>290</v>
      </c>
      <c r="C38" s="9">
        <v>240</v>
      </c>
      <c r="D38" s="10" t="s">
        <v>99</v>
      </c>
      <c r="E38" s="11">
        <v>1667</v>
      </c>
      <c r="F38" s="45"/>
    </row>
    <row r="39" spans="1:6" ht="15">
      <c r="A39" s="113" t="s">
        <v>295</v>
      </c>
      <c r="B39" s="9" t="s">
        <v>294</v>
      </c>
      <c r="C39" s="9"/>
      <c r="D39" s="10"/>
      <c r="E39" s="11">
        <v>56.5</v>
      </c>
      <c r="F39" s="45"/>
    </row>
    <row r="40" spans="1:6" ht="15">
      <c r="A40" s="19" t="s">
        <v>184</v>
      </c>
      <c r="B40" s="10" t="s">
        <v>294</v>
      </c>
      <c r="C40" s="9">
        <v>240</v>
      </c>
      <c r="D40" s="10"/>
      <c r="E40" s="11">
        <v>56.5</v>
      </c>
      <c r="F40" s="45"/>
    </row>
    <row r="41" spans="1:6" ht="15">
      <c r="A41" s="1" t="s">
        <v>5</v>
      </c>
      <c r="B41" s="10" t="s">
        <v>294</v>
      </c>
      <c r="C41" s="9">
        <v>240</v>
      </c>
      <c r="D41" s="10" t="s">
        <v>99</v>
      </c>
      <c r="E41" s="11">
        <v>56.5</v>
      </c>
      <c r="F41" s="45"/>
    </row>
    <row r="42" spans="1:6" ht="20.25" customHeight="1">
      <c r="A42" s="1" t="s">
        <v>174</v>
      </c>
      <c r="B42" s="10" t="s">
        <v>96</v>
      </c>
      <c r="C42" s="9"/>
      <c r="D42" s="10"/>
      <c r="E42" s="11">
        <f>17785.1-195</f>
        <v>17590.1</v>
      </c>
      <c r="F42" s="45"/>
    </row>
    <row r="43" spans="1:6" ht="15">
      <c r="A43" s="1" t="s">
        <v>104</v>
      </c>
      <c r="B43" s="10" t="s">
        <v>118</v>
      </c>
      <c r="C43" s="9"/>
      <c r="D43" s="10"/>
      <c r="E43" s="11">
        <f>17785.1-195</f>
        <v>17590.1</v>
      </c>
      <c r="F43" s="45"/>
    </row>
    <row r="44" spans="1:6" ht="21" customHeight="1">
      <c r="A44" s="19" t="s">
        <v>184</v>
      </c>
      <c r="B44" s="9" t="s">
        <v>118</v>
      </c>
      <c r="C44" s="9">
        <v>240</v>
      </c>
      <c r="D44" s="10"/>
      <c r="E44" s="11">
        <f>17785.1-195</f>
        <v>17590.1</v>
      </c>
      <c r="F44" s="45"/>
    </row>
    <row r="45" spans="1:6" ht="15" customHeight="1">
      <c r="A45" s="1" t="s">
        <v>5</v>
      </c>
      <c r="B45" s="9" t="s">
        <v>118</v>
      </c>
      <c r="C45" s="9">
        <v>240</v>
      </c>
      <c r="D45" s="10" t="s">
        <v>99</v>
      </c>
      <c r="E45" s="11">
        <f>17785.1-195</f>
        <v>17590.1</v>
      </c>
      <c r="F45" s="40"/>
    </row>
    <row r="46" spans="1:6" ht="24.75" customHeight="1">
      <c r="A46" s="1" t="s">
        <v>175</v>
      </c>
      <c r="B46" s="9" t="s">
        <v>97</v>
      </c>
      <c r="C46" s="9"/>
      <c r="D46" s="10"/>
      <c r="E46" s="11">
        <f>E47</f>
        <v>6753.9</v>
      </c>
      <c r="F46" s="45"/>
    </row>
    <row r="47" spans="1:6" ht="15">
      <c r="A47" s="1" t="s">
        <v>98</v>
      </c>
      <c r="B47" s="9" t="s">
        <v>119</v>
      </c>
      <c r="C47" s="9"/>
      <c r="D47" s="10"/>
      <c r="E47" s="11">
        <f>E48+E50</f>
        <v>6753.9</v>
      </c>
      <c r="F47" s="45"/>
    </row>
    <row r="48" spans="1:9" s="17" customFormat="1" ht="21.75" customHeight="1">
      <c r="A48" s="19" t="s">
        <v>184</v>
      </c>
      <c r="B48" s="9" t="s">
        <v>119</v>
      </c>
      <c r="C48" s="9">
        <v>240</v>
      </c>
      <c r="D48" s="10"/>
      <c r="E48" s="11">
        <f>E49</f>
        <v>6753.9</v>
      </c>
      <c r="F48" s="45"/>
      <c r="G48" s="41"/>
      <c r="H48" s="41"/>
      <c r="I48" s="41"/>
    </row>
    <row r="49" spans="1:9" s="17" customFormat="1" ht="18" customHeight="1">
      <c r="A49" s="1" t="s">
        <v>5</v>
      </c>
      <c r="B49" s="9" t="s">
        <v>119</v>
      </c>
      <c r="C49" s="9">
        <v>240</v>
      </c>
      <c r="D49" s="10" t="s">
        <v>99</v>
      </c>
      <c r="E49" s="11">
        <f>6558.9+195</f>
        <v>6753.9</v>
      </c>
      <c r="F49" s="45"/>
      <c r="G49" s="41"/>
      <c r="H49" s="41"/>
      <c r="I49" s="41"/>
    </row>
    <row r="50" spans="1:6" ht="0.75" customHeight="1" hidden="1">
      <c r="A50" s="19"/>
      <c r="B50" s="9"/>
      <c r="C50" s="9"/>
      <c r="D50" s="10"/>
      <c r="E50" s="11">
        <v>0</v>
      </c>
      <c r="F50" s="45"/>
    </row>
    <row r="51" spans="1:9" s="17" customFormat="1" ht="15.75" customHeight="1" hidden="1">
      <c r="A51" s="1"/>
      <c r="B51" s="9"/>
      <c r="C51" s="9"/>
      <c r="D51" s="10"/>
      <c r="E51" s="11">
        <v>0</v>
      </c>
      <c r="F51" s="41"/>
      <c r="G51" s="41"/>
      <c r="H51" s="41"/>
      <c r="I51" s="41"/>
    </row>
    <row r="52" spans="1:9" s="17" customFormat="1" ht="16.5" customHeight="1">
      <c r="A52" s="1" t="s">
        <v>282</v>
      </c>
      <c r="B52" s="9" t="s">
        <v>283</v>
      </c>
      <c r="C52" s="9"/>
      <c r="D52" s="10"/>
      <c r="E52" s="114">
        <v>50</v>
      </c>
      <c r="F52" s="41"/>
      <c r="G52" s="41"/>
      <c r="H52" s="41"/>
      <c r="I52" s="41"/>
    </row>
    <row r="53" spans="1:9" s="17" customFormat="1" ht="16.5" customHeight="1">
      <c r="A53" s="1" t="s">
        <v>284</v>
      </c>
      <c r="B53" s="9" t="s">
        <v>285</v>
      </c>
      <c r="C53" s="9"/>
      <c r="D53" s="10"/>
      <c r="E53" s="11">
        <v>50</v>
      </c>
      <c r="F53" s="41"/>
      <c r="G53" s="41"/>
      <c r="H53" s="41"/>
      <c r="I53" s="41"/>
    </row>
    <row r="54" spans="1:9" s="17" customFormat="1" ht="16.5" customHeight="1">
      <c r="A54" s="19" t="s">
        <v>184</v>
      </c>
      <c r="B54" s="9" t="s">
        <v>285</v>
      </c>
      <c r="C54" s="9">
        <v>240</v>
      </c>
      <c r="D54" s="10"/>
      <c r="E54" s="11">
        <v>50</v>
      </c>
      <c r="F54" s="41"/>
      <c r="G54" s="41"/>
      <c r="H54" s="41"/>
      <c r="I54" s="41"/>
    </row>
    <row r="55" spans="1:9" s="17" customFormat="1" ht="16.5" customHeight="1">
      <c r="A55" s="1" t="s">
        <v>5</v>
      </c>
      <c r="B55" s="9" t="s">
        <v>285</v>
      </c>
      <c r="C55" s="9">
        <v>240</v>
      </c>
      <c r="D55" s="10" t="s">
        <v>99</v>
      </c>
      <c r="E55" s="11">
        <v>50</v>
      </c>
      <c r="F55" s="41"/>
      <c r="G55" s="41"/>
      <c r="H55" s="41"/>
      <c r="I55" s="41"/>
    </row>
    <row r="56" spans="1:9" s="17" customFormat="1" ht="29.25" customHeight="1">
      <c r="A56" s="30" t="s">
        <v>170</v>
      </c>
      <c r="B56" s="23" t="s">
        <v>41</v>
      </c>
      <c r="C56" s="23"/>
      <c r="D56" s="24"/>
      <c r="E56" s="81">
        <f>E57+E61+E68</f>
        <v>73368.1</v>
      </c>
      <c r="F56" s="41"/>
      <c r="G56" s="41"/>
      <c r="H56" s="41"/>
      <c r="I56" s="41"/>
    </row>
    <row r="57" spans="1:5" ht="33" customHeight="1">
      <c r="A57" s="3" t="s">
        <v>176</v>
      </c>
      <c r="B57" s="9" t="s">
        <v>100</v>
      </c>
      <c r="C57" s="23"/>
      <c r="D57" s="24"/>
      <c r="E57" s="81">
        <v>15537</v>
      </c>
    </row>
    <row r="58" spans="1:5" ht="18" customHeight="1">
      <c r="A58" s="105" t="s">
        <v>144</v>
      </c>
      <c r="B58" s="9" t="s">
        <v>75</v>
      </c>
      <c r="C58" s="23"/>
      <c r="D58" s="24"/>
      <c r="E58" s="81">
        <v>15537</v>
      </c>
    </row>
    <row r="59" spans="1:5" ht="19.5" customHeight="1">
      <c r="A59" s="19" t="s">
        <v>184</v>
      </c>
      <c r="B59" s="9" t="s">
        <v>75</v>
      </c>
      <c r="C59" s="9">
        <v>240</v>
      </c>
      <c r="D59" s="10"/>
      <c r="E59" s="81">
        <v>15537</v>
      </c>
    </row>
    <row r="60" spans="1:5" ht="15">
      <c r="A60" s="1" t="s">
        <v>27</v>
      </c>
      <c r="B60" s="9" t="s">
        <v>75</v>
      </c>
      <c r="C60" s="9">
        <v>240</v>
      </c>
      <c r="D60" s="10" t="s">
        <v>101</v>
      </c>
      <c r="E60" s="81">
        <v>15537</v>
      </c>
    </row>
    <row r="61" spans="1:7" ht="15">
      <c r="A61" s="1" t="s">
        <v>177</v>
      </c>
      <c r="B61" s="9" t="s">
        <v>102</v>
      </c>
      <c r="C61" s="23"/>
      <c r="D61" s="24"/>
      <c r="E61" s="81">
        <f>E62+E65</f>
        <v>10520</v>
      </c>
      <c r="F61" s="125"/>
      <c r="G61" s="126"/>
    </row>
    <row r="62" spans="1:9" s="17" customFormat="1" ht="21" customHeight="1">
      <c r="A62" s="1" t="s">
        <v>105</v>
      </c>
      <c r="B62" s="9" t="s">
        <v>103</v>
      </c>
      <c r="C62" s="23"/>
      <c r="D62" s="24"/>
      <c r="E62" s="81">
        <v>2900</v>
      </c>
      <c r="F62" s="122"/>
      <c r="G62" s="123"/>
      <c r="H62" s="41"/>
      <c r="I62" s="41"/>
    </row>
    <row r="63" spans="1:5" ht="18" customHeight="1">
      <c r="A63" s="19" t="s">
        <v>184</v>
      </c>
      <c r="B63" s="9" t="s">
        <v>103</v>
      </c>
      <c r="C63" s="9">
        <v>240</v>
      </c>
      <c r="D63" s="10"/>
      <c r="E63" s="81">
        <v>2900</v>
      </c>
    </row>
    <row r="64" spans="1:5" ht="15">
      <c r="A64" s="1" t="s">
        <v>6</v>
      </c>
      <c r="B64" s="115" t="s">
        <v>103</v>
      </c>
      <c r="C64" s="9">
        <v>240</v>
      </c>
      <c r="D64" s="10" t="s">
        <v>106</v>
      </c>
      <c r="E64" s="81">
        <v>2900</v>
      </c>
    </row>
    <row r="65" spans="1:9" ht="15">
      <c r="A65" s="1" t="s">
        <v>107</v>
      </c>
      <c r="B65" s="9" t="s">
        <v>108</v>
      </c>
      <c r="C65" s="9"/>
      <c r="D65" s="10"/>
      <c r="E65" s="11">
        <v>7620</v>
      </c>
      <c r="F65" s="125"/>
      <c r="G65" s="126"/>
      <c r="H65" s="126"/>
      <c r="I65" s="126"/>
    </row>
    <row r="66" spans="1:5" ht="13.5" customHeight="1">
      <c r="A66" s="19" t="s">
        <v>184</v>
      </c>
      <c r="B66" s="9" t="s">
        <v>108</v>
      </c>
      <c r="C66" s="9">
        <v>240</v>
      </c>
      <c r="D66" s="10"/>
      <c r="E66" s="11">
        <v>7620</v>
      </c>
    </row>
    <row r="67" spans="1:5" ht="15">
      <c r="A67" s="1" t="s">
        <v>6</v>
      </c>
      <c r="B67" s="9" t="s">
        <v>108</v>
      </c>
      <c r="C67" s="9">
        <v>240</v>
      </c>
      <c r="D67" s="10" t="s">
        <v>106</v>
      </c>
      <c r="E67" s="11">
        <v>7620</v>
      </c>
    </row>
    <row r="68" spans="1:7" ht="15">
      <c r="A68" s="1" t="s">
        <v>178</v>
      </c>
      <c r="B68" s="25" t="s">
        <v>109</v>
      </c>
      <c r="C68" s="23"/>
      <c r="D68" s="24"/>
      <c r="E68" s="81">
        <f>E69+E72+E75+E78+E81+E84+E87+E90</f>
        <v>47311.100000000006</v>
      </c>
      <c r="G68" s="52"/>
    </row>
    <row r="69" spans="1:7" ht="15">
      <c r="A69" s="1" t="s">
        <v>110</v>
      </c>
      <c r="B69" s="9" t="s">
        <v>111</v>
      </c>
      <c r="C69" s="9"/>
      <c r="D69" s="10"/>
      <c r="E69" s="11">
        <f>2800-1868</f>
        <v>932</v>
      </c>
      <c r="F69" s="125"/>
      <c r="G69" s="126"/>
    </row>
    <row r="70" spans="1:5" ht="18" customHeight="1">
      <c r="A70" s="19" t="s">
        <v>184</v>
      </c>
      <c r="B70" s="9" t="s">
        <v>111</v>
      </c>
      <c r="C70" s="9">
        <v>240</v>
      </c>
      <c r="D70" s="10"/>
      <c r="E70" s="11">
        <f>2800-1868</f>
        <v>932</v>
      </c>
    </row>
    <row r="71" spans="1:5" ht="15">
      <c r="A71" s="1" t="s">
        <v>6</v>
      </c>
      <c r="B71" s="9" t="s">
        <v>111</v>
      </c>
      <c r="C71" s="9">
        <v>240</v>
      </c>
      <c r="D71" s="10" t="s">
        <v>106</v>
      </c>
      <c r="E71" s="11">
        <f>2800-1868</f>
        <v>932</v>
      </c>
    </row>
    <row r="72" spans="1:8" ht="15">
      <c r="A72" s="1" t="s">
        <v>113</v>
      </c>
      <c r="B72" s="9" t="s">
        <v>114</v>
      </c>
      <c r="C72" s="9"/>
      <c r="D72" s="10"/>
      <c r="E72" s="11">
        <f>4550-3800</f>
        <v>750</v>
      </c>
      <c r="F72" s="125"/>
      <c r="G72" s="126"/>
      <c r="H72" s="126"/>
    </row>
    <row r="73" spans="1:5" ht="20.25" customHeight="1">
      <c r="A73" s="19" t="s">
        <v>184</v>
      </c>
      <c r="B73" s="9" t="s">
        <v>114</v>
      </c>
      <c r="C73" s="9">
        <v>240</v>
      </c>
      <c r="D73" s="10"/>
      <c r="E73" s="11">
        <f>4550-3800</f>
        <v>750</v>
      </c>
    </row>
    <row r="74" spans="1:5" ht="15">
      <c r="A74" s="1" t="s">
        <v>6</v>
      </c>
      <c r="B74" s="9" t="s">
        <v>114</v>
      </c>
      <c r="C74" s="9">
        <v>240</v>
      </c>
      <c r="D74" s="10" t="s">
        <v>106</v>
      </c>
      <c r="E74" s="11">
        <f>4550-3800</f>
        <v>750</v>
      </c>
    </row>
    <row r="75" spans="1:8" ht="15.75" customHeight="1">
      <c r="A75" s="1" t="s">
        <v>120</v>
      </c>
      <c r="B75" s="9" t="s">
        <v>115</v>
      </c>
      <c r="C75" s="9"/>
      <c r="D75" s="10"/>
      <c r="E75" s="11">
        <f>E76</f>
        <v>2555</v>
      </c>
      <c r="F75" s="125"/>
      <c r="G75" s="126"/>
      <c r="H75" s="126"/>
    </row>
    <row r="76" spans="1:5" ht="18" customHeight="1">
      <c r="A76" s="19" t="s">
        <v>184</v>
      </c>
      <c r="B76" s="9" t="s">
        <v>115</v>
      </c>
      <c r="C76" s="9">
        <v>240</v>
      </c>
      <c r="D76" s="10"/>
      <c r="E76" s="11">
        <f>E77</f>
        <v>2555</v>
      </c>
    </row>
    <row r="77" spans="1:11" ht="13.5">
      <c r="A77" s="1" t="s">
        <v>6</v>
      </c>
      <c r="B77" s="9" t="s">
        <v>115</v>
      </c>
      <c r="C77" s="9">
        <v>240</v>
      </c>
      <c r="D77" s="10" t="s">
        <v>106</v>
      </c>
      <c r="E77" s="11">
        <f>1335+1220</f>
        <v>2555</v>
      </c>
      <c r="F77" s="127"/>
      <c r="G77" s="128"/>
      <c r="H77" s="128"/>
      <c r="I77" s="128"/>
      <c r="J77" s="128"/>
      <c r="K77" s="128"/>
    </row>
    <row r="78" spans="1:11" ht="13.5">
      <c r="A78" s="1" t="s">
        <v>162</v>
      </c>
      <c r="B78" s="9" t="s">
        <v>116</v>
      </c>
      <c r="C78" s="9"/>
      <c r="D78" s="10"/>
      <c r="E78" s="11">
        <f>21870+6223</f>
        <v>28093</v>
      </c>
      <c r="F78" s="127"/>
      <c r="G78" s="128"/>
      <c r="H78" s="128"/>
      <c r="I78" s="128"/>
      <c r="J78" s="128"/>
      <c r="K78" s="128"/>
    </row>
    <row r="79" spans="1:5" ht="18" customHeight="1">
      <c r="A79" s="19" t="s">
        <v>184</v>
      </c>
      <c r="B79" s="9" t="s">
        <v>116</v>
      </c>
      <c r="C79" s="9">
        <v>240</v>
      </c>
      <c r="D79" s="10"/>
      <c r="E79" s="11">
        <f>21870+6223</f>
        <v>28093</v>
      </c>
    </row>
    <row r="80" spans="1:5" ht="15">
      <c r="A80" s="1" t="s">
        <v>6</v>
      </c>
      <c r="B80" s="9" t="s">
        <v>116</v>
      </c>
      <c r="C80" s="9">
        <v>240</v>
      </c>
      <c r="D80" s="10" t="s">
        <v>106</v>
      </c>
      <c r="E80" s="11">
        <f>21870+6223</f>
        <v>28093</v>
      </c>
    </row>
    <row r="81" spans="1:10" ht="13.5">
      <c r="A81" s="1" t="s">
        <v>122</v>
      </c>
      <c r="B81" s="9" t="s">
        <v>121</v>
      </c>
      <c r="C81" s="9"/>
      <c r="D81" s="10"/>
      <c r="E81" s="11">
        <f>50+146.4</f>
        <v>196.4</v>
      </c>
      <c r="F81" s="127"/>
      <c r="G81" s="128"/>
      <c r="H81" s="128"/>
      <c r="I81" s="128"/>
      <c r="J81" s="128"/>
    </row>
    <row r="82" spans="1:9" ht="16.5" customHeight="1">
      <c r="A82" s="19" t="s">
        <v>184</v>
      </c>
      <c r="B82" s="9" t="s">
        <v>121</v>
      </c>
      <c r="C82" s="9">
        <v>240</v>
      </c>
      <c r="D82" s="10"/>
      <c r="E82" s="11">
        <f>50+146.4</f>
        <v>196.4</v>
      </c>
      <c r="F82" s="125"/>
      <c r="G82" s="126"/>
      <c r="H82" s="126"/>
      <c r="I82" s="126"/>
    </row>
    <row r="83" spans="1:8" ht="15">
      <c r="A83" s="1" t="s">
        <v>6</v>
      </c>
      <c r="B83" s="9" t="s">
        <v>121</v>
      </c>
      <c r="C83" s="9">
        <v>240</v>
      </c>
      <c r="D83" s="10" t="s">
        <v>106</v>
      </c>
      <c r="E83" s="11">
        <f>50+146.4</f>
        <v>196.4</v>
      </c>
      <c r="F83" s="122"/>
      <c r="G83" s="123"/>
      <c r="H83" s="123"/>
    </row>
    <row r="84" spans="1:9" s="17" customFormat="1" ht="20.25" customHeight="1">
      <c r="A84" s="1" t="s">
        <v>123</v>
      </c>
      <c r="B84" s="9" t="s">
        <v>112</v>
      </c>
      <c r="C84" s="9"/>
      <c r="D84" s="10"/>
      <c r="E84" s="11">
        <f>E85</f>
        <v>11297.7</v>
      </c>
      <c r="F84" s="122"/>
      <c r="G84" s="123"/>
      <c r="H84" s="123"/>
      <c r="I84" s="41"/>
    </row>
    <row r="85" spans="1:9" s="17" customFormat="1" ht="15.75" customHeight="1">
      <c r="A85" s="19" t="s">
        <v>184</v>
      </c>
      <c r="B85" s="9" t="s">
        <v>112</v>
      </c>
      <c r="C85" s="9">
        <v>240</v>
      </c>
      <c r="D85" s="10"/>
      <c r="E85" s="11">
        <f>E86</f>
        <v>11297.7</v>
      </c>
      <c r="F85" s="122"/>
      <c r="G85" s="123"/>
      <c r="H85" s="123"/>
      <c r="I85" s="123"/>
    </row>
    <row r="86" spans="1:9" s="17" customFormat="1" ht="20.25" customHeight="1">
      <c r="A86" s="1" t="s">
        <v>6</v>
      </c>
      <c r="B86" s="9" t="s">
        <v>112</v>
      </c>
      <c r="C86" s="9">
        <v>240</v>
      </c>
      <c r="D86" s="10" t="s">
        <v>106</v>
      </c>
      <c r="E86" s="11">
        <f>5718.7+4509+900+170</f>
        <v>11297.7</v>
      </c>
      <c r="F86" s="122"/>
      <c r="G86" s="123"/>
      <c r="H86" s="123"/>
      <c r="I86" s="41"/>
    </row>
    <row r="87" spans="1:9" s="17" customFormat="1" ht="32.25" customHeight="1">
      <c r="A87" s="1" t="s">
        <v>199</v>
      </c>
      <c r="B87" s="9" t="s">
        <v>198</v>
      </c>
      <c r="C87" s="9"/>
      <c r="D87" s="10"/>
      <c r="E87" s="11">
        <v>1087</v>
      </c>
      <c r="F87" s="42"/>
      <c r="G87" s="43"/>
      <c r="H87" s="43"/>
      <c r="I87" s="41"/>
    </row>
    <row r="88" spans="1:9" s="17" customFormat="1" ht="20.25" customHeight="1">
      <c r="A88" s="19" t="s">
        <v>184</v>
      </c>
      <c r="B88" s="9" t="s">
        <v>198</v>
      </c>
      <c r="C88" s="9">
        <v>240</v>
      </c>
      <c r="D88" s="10"/>
      <c r="E88" s="11">
        <v>1087</v>
      </c>
      <c r="F88" s="42"/>
      <c r="G88" s="43"/>
      <c r="H88" s="43"/>
      <c r="I88" s="41"/>
    </row>
    <row r="89" spans="1:9" s="17" customFormat="1" ht="16.5" customHeight="1">
      <c r="A89" s="1" t="s">
        <v>6</v>
      </c>
      <c r="B89" s="9" t="s">
        <v>198</v>
      </c>
      <c r="C89" s="9">
        <v>240</v>
      </c>
      <c r="D89" s="10" t="s">
        <v>106</v>
      </c>
      <c r="E89" s="11">
        <v>1087</v>
      </c>
      <c r="F89" s="42"/>
      <c r="G89" s="43"/>
      <c r="H89" s="43"/>
      <c r="I89" s="41"/>
    </row>
    <row r="90" spans="1:9" s="17" customFormat="1" ht="33" customHeight="1">
      <c r="A90" s="1" t="s">
        <v>195</v>
      </c>
      <c r="B90" s="9" t="s">
        <v>196</v>
      </c>
      <c r="C90" s="9"/>
      <c r="D90" s="10"/>
      <c r="E90" s="11">
        <v>2400</v>
      </c>
      <c r="F90" s="42"/>
      <c r="G90" s="43"/>
      <c r="H90" s="43"/>
      <c r="I90" s="41"/>
    </row>
    <row r="91" spans="1:9" s="17" customFormat="1" ht="18" customHeight="1">
      <c r="A91" s="19" t="s">
        <v>184</v>
      </c>
      <c r="B91" s="9" t="s">
        <v>196</v>
      </c>
      <c r="C91" s="9">
        <v>240</v>
      </c>
      <c r="D91" s="10"/>
      <c r="E91" s="11">
        <v>2400</v>
      </c>
      <c r="F91" s="42"/>
      <c r="G91" s="43"/>
      <c r="H91" s="43"/>
      <c r="I91" s="41"/>
    </row>
    <row r="92" spans="1:9" s="17" customFormat="1" ht="20.25" customHeight="1">
      <c r="A92" s="1" t="s">
        <v>6</v>
      </c>
      <c r="B92" s="9" t="s">
        <v>196</v>
      </c>
      <c r="C92" s="9">
        <v>240</v>
      </c>
      <c r="D92" s="10" t="s">
        <v>106</v>
      </c>
      <c r="E92" s="11">
        <v>2400</v>
      </c>
      <c r="F92" s="42"/>
      <c r="G92" s="43"/>
      <c r="H92" s="43"/>
      <c r="I92" s="41"/>
    </row>
    <row r="93" spans="1:9" s="17" customFormat="1" ht="36" customHeight="1">
      <c r="A93" s="30" t="s">
        <v>86</v>
      </c>
      <c r="B93" s="23" t="s">
        <v>42</v>
      </c>
      <c r="C93" s="23"/>
      <c r="D93" s="24"/>
      <c r="E93" s="81">
        <f>E94+E98+E108</f>
        <v>15994</v>
      </c>
      <c r="F93" s="41"/>
      <c r="G93" s="41"/>
      <c r="H93" s="41"/>
      <c r="I93" s="41"/>
    </row>
    <row r="94" spans="1:5" ht="21" customHeight="1">
      <c r="A94" s="106" t="s">
        <v>179</v>
      </c>
      <c r="B94" s="9" t="s">
        <v>124</v>
      </c>
      <c r="C94" s="23"/>
      <c r="D94" s="24"/>
      <c r="E94" s="11">
        <f>1463+140</f>
        <v>1603</v>
      </c>
    </row>
    <row r="95" spans="1:5" ht="15">
      <c r="A95" s="1" t="s">
        <v>128</v>
      </c>
      <c r="B95" s="9" t="s">
        <v>76</v>
      </c>
      <c r="C95" s="23"/>
      <c r="D95" s="24"/>
      <c r="E95" s="11">
        <f>1463+140</f>
        <v>1603</v>
      </c>
    </row>
    <row r="96" spans="1:5" ht="15">
      <c r="A96" s="19" t="s">
        <v>188</v>
      </c>
      <c r="B96" s="9" t="s">
        <v>76</v>
      </c>
      <c r="C96" s="9">
        <v>620</v>
      </c>
      <c r="D96" s="10"/>
      <c r="E96" s="11">
        <f>1463+140</f>
        <v>1603</v>
      </c>
    </row>
    <row r="97" spans="1:8" ht="15">
      <c r="A97" s="20" t="s">
        <v>12</v>
      </c>
      <c r="B97" s="9" t="s">
        <v>76</v>
      </c>
      <c r="C97" s="9">
        <v>620</v>
      </c>
      <c r="D97" s="10" t="s">
        <v>55</v>
      </c>
      <c r="E97" s="11">
        <f>1463+140</f>
        <v>1603</v>
      </c>
      <c r="F97" s="125"/>
      <c r="G97" s="126"/>
      <c r="H97" s="126"/>
    </row>
    <row r="98" spans="1:5" ht="15">
      <c r="A98" s="1" t="s">
        <v>180</v>
      </c>
      <c r="B98" s="9" t="s">
        <v>125</v>
      </c>
      <c r="C98" s="23"/>
      <c r="D98" s="24"/>
      <c r="E98" s="81">
        <f>E99+E102+E105</f>
        <v>12846</v>
      </c>
    </row>
    <row r="99" spans="1:7" ht="18.75" customHeight="1">
      <c r="A99" s="1" t="s">
        <v>127</v>
      </c>
      <c r="B99" s="9" t="s">
        <v>126</v>
      </c>
      <c r="C99" s="23"/>
      <c r="D99" s="24"/>
      <c r="E99" s="81">
        <f>2335+257.7</f>
        <v>2592.7</v>
      </c>
      <c r="F99" s="125"/>
      <c r="G99" s="126"/>
    </row>
    <row r="100" spans="1:5" ht="15">
      <c r="A100" s="19" t="s">
        <v>188</v>
      </c>
      <c r="B100" s="9" t="s">
        <v>126</v>
      </c>
      <c r="C100" s="9">
        <v>620</v>
      </c>
      <c r="D100" s="10"/>
      <c r="E100" s="81">
        <f>2335+257.7</f>
        <v>2592.7</v>
      </c>
    </row>
    <row r="101" spans="1:5" ht="19.5" customHeight="1">
      <c r="A101" s="1" t="s">
        <v>2</v>
      </c>
      <c r="B101" s="9" t="s">
        <v>126</v>
      </c>
      <c r="C101" s="9">
        <v>620</v>
      </c>
      <c r="D101" s="10" t="s">
        <v>53</v>
      </c>
      <c r="E101" s="81">
        <f>2335+257.7</f>
        <v>2592.7</v>
      </c>
    </row>
    <row r="102" spans="1:5" ht="21" customHeight="1">
      <c r="A102" s="1" t="s">
        <v>166</v>
      </c>
      <c r="B102" s="9" t="s">
        <v>165</v>
      </c>
      <c r="C102" s="9"/>
      <c r="D102" s="10"/>
      <c r="E102" s="11">
        <f>E103</f>
        <v>9983.3</v>
      </c>
    </row>
    <row r="103" spans="1:5" ht="15">
      <c r="A103" s="19" t="s">
        <v>188</v>
      </c>
      <c r="B103" s="9" t="s">
        <v>165</v>
      </c>
      <c r="C103" s="9">
        <v>620</v>
      </c>
      <c r="D103" s="10"/>
      <c r="E103" s="11">
        <f>E104</f>
        <v>9983.3</v>
      </c>
    </row>
    <row r="104" spans="1:9" s="17" customFormat="1" ht="18.75" customHeight="1">
      <c r="A104" s="1" t="s">
        <v>2</v>
      </c>
      <c r="B104" s="9" t="s">
        <v>165</v>
      </c>
      <c r="C104" s="9">
        <v>620</v>
      </c>
      <c r="D104" s="10" t="s">
        <v>53</v>
      </c>
      <c r="E104" s="11">
        <f>9798.3+185</f>
        <v>9983.3</v>
      </c>
      <c r="F104" s="122"/>
      <c r="G104" s="123"/>
      <c r="H104" s="41"/>
      <c r="I104" s="41"/>
    </row>
    <row r="105" spans="1:9" s="17" customFormat="1" ht="32.25" customHeight="1">
      <c r="A105" s="1" t="s">
        <v>201</v>
      </c>
      <c r="B105" s="9" t="s">
        <v>200</v>
      </c>
      <c r="C105" s="9"/>
      <c r="D105" s="10"/>
      <c r="E105" s="11">
        <v>270</v>
      </c>
      <c r="F105" s="43"/>
      <c r="G105" s="43"/>
      <c r="H105" s="41"/>
      <c r="I105" s="41"/>
    </row>
    <row r="106" spans="1:9" s="17" customFormat="1" ht="18.75" customHeight="1">
      <c r="A106" s="19" t="s">
        <v>188</v>
      </c>
      <c r="B106" s="9" t="s">
        <v>200</v>
      </c>
      <c r="C106" s="9">
        <v>620</v>
      </c>
      <c r="D106" s="10"/>
      <c r="E106" s="11">
        <v>270</v>
      </c>
      <c r="F106" s="43"/>
      <c r="G106" s="43"/>
      <c r="H106" s="41"/>
      <c r="I106" s="41"/>
    </row>
    <row r="107" spans="1:9" s="17" customFormat="1" ht="18.75" customHeight="1">
      <c r="A107" s="1" t="str">
        <f>$A$104</f>
        <v>Культура</v>
      </c>
      <c r="B107" s="9" t="s">
        <v>200</v>
      </c>
      <c r="C107" s="9">
        <v>620</v>
      </c>
      <c r="D107" s="10" t="s">
        <v>53</v>
      </c>
      <c r="E107" s="11">
        <v>270</v>
      </c>
      <c r="F107" s="43"/>
      <c r="G107" s="43"/>
      <c r="H107" s="41"/>
      <c r="I107" s="41"/>
    </row>
    <row r="108" spans="1:9" s="17" customFormat="1" ht="17.25" customHeight="1">
      <c r="A108" s="1" t="s">
        <v>181</v>
      </c>
      <c r="B108" s="9" t="s">
        <v>129</v>
      </c>
      <c r="C108" s="9"/>
      <c r="D108" s="10"/>
      <c r="E108" s="11">
        <f>1685-140</f>
        <v>1545</v>
      </c>
      <c r="F108" s="41"/>
      <c r="G108" s="41"/>
      <c r="H108" s="41"/>
      <c r="I108" s="41"/>
    </row>
    <row r="109" spans="1:7" ht="27" customHeight="1">
      <c r="A109" s="1" t="s">
        <v>281</v>
      </c>
      <c r="B109" s="9" t="s">
        <v>280</v>
      </c>
      <c r="C109" s="9"/>
      <c r="D109" s="10"/>
      <c r="E109" s="11">
        <f>1685-140</f>
        <v>1545</v>
      </c>
      <c r="F109" s="45"/>
      <c r="G109" s="45"/>
    </row>
    <row r="110" spans="1:7" ht="15">
      <c r="A110" s="19" t="s">
        <v>184</v>
      </c>
      <c r="B110" s="9" t="s">
        <v>280</v>
      </c>
      <c r="C110" s="9">
        <v>240</v>
      </c>
      <c r="D110" s="10"/>
      <c r="E110" s="11">
        <f>1685-140</f>
        <v>1545</v>
      </c>
      <c r="F110" s="45"/>
      <c r="G110" s="45"/>
    </row>
    <row r="111" spans="1:7" ht="18" customHeight="1">
      <c r="A111" s="1" t="s">
        <v>0</v>
      </c>
      <c r="B111" s="9" t="s">
        <v>280</v>
      </c>
      <c r="C111" s="9">
        <v>240</v>
      </c>
      <c r="D111" s="10" t="s">
        <v>54</v>
      </c>
      <c r="E111" s="11">
        <f>1685-140</f>
        <v>1545</v>
      </c>
      <c r="F111" s="45"/>
      <c r="G111" s="45"/>
    </row>
    <row r="112" spans="1:7" ht="18" customHeight="1">
      <c r="A112" s="30" t="s">
        <v>56</v>
      </c>
      <c r="B112" s="9" t="s">
        <v>130</v>
      </c>
      <c r="C112" s="9"/>
      <c r="D112" s="10"/>
      <c r="E112" s="11">
        <f>E113+E117+E124</f>
        <v>1898</v>
      </c>
      <c r="F112" s="122"/>
      <c r="G112" s="136"/>
    </row>
    <row r="113" spans="1:5" ht="17.25" customHeight="1">
      <c r="A113" s="3" t="s">
        <v>182</v>
      </c>
      <c r="B113" s="9" t="s">
        <v>131</v>
      </c>
      <c r="C113" s="23"/>
      <c r="D113" s="24"/>
      <c r="E113" s="81">
        <v>520</v>
      </c>
    </row>
    <row r="114" spans="1:7" ht="20.25" customHeight="1">
      <c r="A114" s="105" t="s">
        <v>136</v>
      </c>
      <c r="B114" s="9" t="s">
        <v>132</v>
      </c>
      <c r="C114" s="23"/>
      <c r="D114" s="24"/>
      <c r="E114" s="81">
        <v>520</v>
      </c>
      <c r="F114" s="37"/>
      <c r="G114" s="37"/>
    </row>
    <row r="115" spans="1:7" ht="18.75" customHeight="1">
      <c r="A115" s="19" t="s">
        <v>184</v>
      </c>
      <c r="B115" s="9" t="s">
        <v>132</v>
      </c>
      <c r="C115" s="9">
        <v>240</v>
      </c>
      <c r="D115" s="10"/>
      <c r="E115" s="81">
        <v>520</v>
      </c>
      <c r="F115" s="45"/>
      <c r="G115" s="45"/>
    </row>
    <row r="116" spans="1:7" ht="15">
      <c r="A116" s="1" t="s">
        <v>10</v>
      </c>
      <c r="B116" s="9" t="s">
        <v>132</v>
      </c>
      <c r="C116" s="9">
        <v>240</v>
      </c>
      <c r="D116" s="10" t="s">
        <v>57</v>
      </c>
      <c r="E116" s="81">
        <v>520</v>
      </c>
      <c r="F116" s="45"/>
      <c r="G116" s="45"/>
    </row>
    <row r="117" spans="1:7" ht="12" customHeight="1">
      <c r="A117" s="3" t="s">
        <v>183</v>
      </c>
      <c r="B117" s="9" t="s">
        <v>133</v>
      </c>
      <c r="C117" s="9"/>
      <c r="D117" s="10"/>
      <c r="E117" s="11">
        <f>E120+E123</f>
        <v>1278</v>
      </c>
      <c r="F117" s="91"/>
      <c r="G117" s="37"/>
    </row>
    <row r="118" spans="1:7" ht="13.5" customHeight="1">
      <c r="A118" s="13" t="s">
        <v>135</v>
      </c>
      <c r="B118" s="9" t="s">
        <v>134</v>
      </c>
      <c r="C118" s="9"/>
      <c r="D118" s="10"/>
      <c r="E118" s="11">
        <v>998</v>
      </c>
      <c r="F118" s="45"/>
      <c r="G118" s="37"/>
    </row>
    <row r="119" spans="1:7" ht="19.5" customHeight="1">
      <c r="A119" s="19" t="s">
        <v>190</v>
      </c>
      <c r="B119" s="9" t="s">
        <v>134</v>
      </c>
      <c r="C119" s="9">
        <v>320</v>
      </c>
      <c r="D119" s="10"/>
      <c r="E119" s="11">
        <v>998</v>
      </c>
      <c r="F119" s="45"/>
      <c r="G119" s="45"/>
    </row>
    <row r="120" spans="1:7" ht="19.5" customHeight="1">
      <c r="A120" s="1" t="s">
        <v>7</v>
      </c>
      <c r="B120" s="9" t="s">
        <v>134</v>
      </c>
      <c r="C120" s="9">
        <v>320</v>
      </c>
      <c r="D120" s="10" t="s">
        <v>58</v>
      </c>
      <c r="E120" s="11">
        <v>998</v>
      </c>
      <c r="F120" s="12"/>
      <c r="G120" s="45"/>
    </row>
    <row r="121" spans="1:7" ht="19.5" customHeight="1">
      <c r="A121" s="1" t="s">
        <v>203</v>
      </c>
      <c r="B121" s="9" t="s">
        <v>202</v>
      </c>
      <c r="C121" s="9"/>
      <c r="D121" s="10"/>
      <c r="E121" s="11">
        <v>280</v>
      </c>
      <c r="F121" s="91"/>
      <c r="G121" s="45"/>
    </row>
    <row r="122" spans="1:7" ht="19.5" customHeight="1">
      <c r="A122" s="19" t="s">
        <v>184</v>
      </c>
      <c r="B122" s="9" t="s">
        <v>202</v>
      </c>
      <c r="C122" s="9">
        <v>240</v>
      </c>
      <c r="D122" s="10"/>
      <c r="E122" s="11">
        <v>280</v>
      </c>
      <c r="F122" s="91"/>
      <c r="G122" s="45"/>
    </row>
    <row r="123" spans="1:7" ht="12" customHeight="1">
      <c r="A123" s="1" t="s">
        <v>10</v>
      </c>
      <c r="B123" s="9" t="s">
        <v>202</v>
      </c>
      <c r="C123" s="9">
        <v>240</v>
      </c>
      <c r="D123" s="10" t="s">
        <v>57</v>
      </c>
      <c r="E123" s="11">
        <v>280</v>
      </c>
      <c r="F123" s="91"/>
      <c r="G123" s="45"/>
    </row>
    <row r="124" spans="1:7" ht="12" customHeight="1">
      <c r="A124" s="30" t="s">
        <v>218</v>
      </c>
      <c r="B124" s="9" t="s">
        <v>219</v>
      </c>
      <c r="C124" s="9"/>
      <c r="D124" s="10"/>
      <c r="E124" s="11">
        <v>100</v>
      </c>
      <c r="F124" s="91"/>
      <c r="G124" s="45"/>
    </row>
    <row r="125" spans="1:7" ht="18" customHeight="1">
      <c r="A125" s="19" t="s">
        <v>190</v>
      </c>
      <c r="B125" s="9" t="s">
        <v>217</v>
      </c>
      <c r="C125" s="9">
        <v>320</v>
      </c>
      <c r="D125" s="10"/>
      <c r="E125" s="11">
        <v>100</v>
      </c>
      <c r="F125" s="91"/>
      <c r="G125" s="45"/>
    </row>
    <row r="126" spans="1:7" ht="18" customHeight="1">
      <c r="A126" s="1" t="s">
        <v>7</v>
      </c>
      <c r="B126" s="9" t="s">
        <v>217</v>
      </c>
      <c r="C126" s="9">
        <v>320</v>
      </c>
      <c r="D126" s="10" t="s">
        <v>58</v>
      </c>
      <c r="E126" s="11">
        <v>100</v>
      </c>
      <c r="F126" s="91"/>
      <c r="G126" s="45"/>
    </row>
    <row r="127" spans="1:7" ht="15.75" customHeight="1">
      <c r="A127" s="30" t="s">
        <v>85</v>
      </c>
      <c r="B127" s="9" t="s">
        <v>43</v>
      </c>
      <c r="C127" s="9"/>
      <c r="D127" s="10"/>
      <c r="E127" s="11">
        <f>E128+E131</f>
        <v>3005.3</v>
      </c>
      <c r="F127" s="45"/>
      <c r="G127" s="45"/>
    </row>
    <row r="128" spans="1:7" ht="42" customHeight="1">
      <c r="A128" s="1" t="s">
        <v>251</v>
      </c>
      <c r="B128" s="9" t="s">
        <v>204</v>
      </c>
      <c r="C128" s="110"/>
      <c r="D128" s="10"/>
      <c r="E128" s="11">
        <v>1005.3</v>
      </c>
      <c r="F128" s="45"/>
      <c r="G128" s="45"/>
    </row>
    <row r="129" spans="1:7" ht="19.5" customHeight="1">
      <c r="A129" s="111" t="s">
        <v>184</v>
      </c>
      <c r="B129" s="28" t="s">
        <v>204</v>
      </c>
      <c r="C129" s="9">
        <v>240</v>
      </c>
      <c r="D129" s="10"/>
      <c r="E129" s="11">
        <v>1005.3</v>
      </c>
      <c r="F129" s="45"/>
      <c r="G129" s="45"/>
    </row>
    <row r="130" spans="1:7" ht="13.5" customHeight="1">
      <c r="A130" s="1" t="s">
        <v>6</v>
      </c>
      <c r="B130" s="28" t="s">
        <v>204</v>
      </c>
      <c r="C130" s="9">
        <v>240</v>
      </c>
      <c r="D130" s="10" t="s">
        <v>106</v>
      </c>
      <c r="E130" s="11">
        <v>1005.3</v>
      </c>
      <c r="F130" s="45"/>
      <c r="G130" s="45"/>
    </row>
    <row r="131" spans="1:11" ht="33" customHeight="1">
      <c r="A131" s="1" t="s">
        <v>194</v>
      </c>
      <c r="B131" s="28" t="s">
        <v>193</v>
      </c>
      <c r="C131" s="29"/>
      <c r="D131" s="4"/>
      <c r="E131" s="11">
        <v>2000</v>
      </c>
      <c r="F131" s="45"/>
      <c r="G131" s="45"/>
      <c r="H131" s="45"/>
      <c r="I131" s="45"/>
      <c r="J131" s="90"/>
      <c r="K131" s="90"/>
    </row>
    <row r="132" spans="1:11" ht="18.75" customHeight="1">
      <c r="A132" s="19" t="s">
        <v>184</v>
      </c>
      <c r="B132" s="28" t="s">
        <v>193</v>
      </c>
      <c r="C132" s="9">
        <v>240</v>
      </c>
      <c r="D132" s="10"/>
      <c r="E132" s="11">
        <v>2000</v>
      </c>
      <c r="F132" s="45"/>
      <c r="G132" s="45"/>
      <c r="H132" s="45"/>
      <c r="I132" s="45"/>
      <c r="J132" s="90"/>
      <c r="K132" s="90"/>
    </row>
    <row r="133" spans="1:11" ht="12.75" customHeight="1">
      <c r="A133" s="1" t="s">
        <v>6</v>
      </c>
      <c r="B133" s="28" t="s">
        <v>193</v>
      </c>
      <c r="C133" s="9">
        <v>240</v>
      </c>
      <c r="D133" s="10" t="s">
        <v>106</v>
      </c>
      <c r="E133" s="11">
        <v>2000</v>
      </c>
      <c r="F133" s="45"/>
      <c r="G133" s="45"/>
      <c r="H133" s="45"/>
      <c r="I133" s="45"/>
      <c r="J133" s="90"/>
      <c r="K133" s="90"/>
    </row>
    <row r="134" spans="1:11" ht="16.5" customHeight="1">
      <c r="A134" s="30" t="s">
        <v>25</v>
      </c>
      <c r="B134" s="23" t="s">
        <v>44</v>
      </c>
      <c r="C134" s="23"/>
      <c r="D134" s="24"/>
      <c r="E134" s="109">
        <f>E135+E139+E150+E161+E164+E170+E178+E190+E195+E199+E203+E216+E191</f>
        <v>84009.58</v>
      </c>
      <c r="F134" s="120"/>
      <c r="G134" s="121"/>
      <c r="H134" s="121"/>
      <c r="I134" s="121"/>
      <c r="J134" s="121"/>
      <c r="K134" s="25"/>
    </row>
    <row r="135" spans="1:11" ht="15">
      <c r="A135" s="1" t="s">
        <v>61</v>
      </c>
      <c r="B135" s="9" t="s">
        <v>45</v>
      </c>
      <c r="C135" s="23"/>
      <c r="D135" s="24"/>
      <c r="E135" s="11">
        <v>2741.7</v>
      </c>
      <c r="F135" s="46"/>
      <c r="G135" s="44"/>
      <c r="H135" s="44"/>
      <c r="I135" s="44"/>
      <c r="J135" s="32"/>
      <c r="K135" s="25"/>
    </row>
    <row r="136" spans="1:11" ht="15">
      <c r="A136" s="1" t="s">
        <v>59</v>
      </c>
      <c r="B136" s="9" t="s">
        <v>65</v>
      </c>
      <c r="C136" s="9"/>
      <c r="D136" s="10"/>
      <c r="E136" s="11">
        <v>2741.7</v>
      </c>
      <c r="F136" s="35"/>
      <c r="G136" s="140"/>
      <c r="H136" s="141"/>
      <c r="I136" s="141"/>
      <c r="J136" s="90"/>
      <c r="K136" s="90"/>
    </row>
    <row r="137" spans="1:11" ht="15">
      <c r="A137" s="19" t="s">
        <v>186</v>
      </c>
      <c r="B137" s="9" t="s">
        <v>65</v>
      </c>
      <c r="C137" s="9">
        <v>120</v>
      </c>
      <c r="D137" s="10"/>
      <c r="E137" s="11">
        <v>2741.7</v>
      </c>
      <c r="F137" s="35"/>
      <c r="G137" s="124"/>
      <c r="H137" s="124"/>
      <c r="I137" s="124"/>
      <c r="J137" s="124"/>
      <c r="K137" s="90"/>
    </row>
    <row r="138" spans="1:11" ht="19.5" customHeight="1">
      <c r="A138" s="1" t="s">
        <v>29</v>
      </c>
      <c r="B138" s="9" t="s">
        <v>65</v>
      </c>
      <c r="C138" s="9">
        <v>120</v>
      </c>
      <c r="D138" s="10" t="s">
        <v>146</v>
      </c>
      <c r="E138" s="11">
        <v>2741.7</v>
      </c>
      <c r="F138" s="138"/>
      <c r="G138" s="139"/>
      <c r="H138" s="139"/>
      <c r="I138" s="139"/>
      <c r="J138" s="139"/>
      <c r="K138" s="139"/>
    </row>
    <row r="139" spans="1:11" ht="18" customHeight="1">
      <c r="A139" s="1" t="s">
        <v>62</v>
      </c>
      <c r="B139" s="9" t="s">
        <v>46</v>
      </c>
      <c r="C139" s="9"/>
      <c r="D139" s="10"/>
      <c r="E139" s="11">
        <f>E140+E143+E146+E148</f>
        <v>3103.8</v>
      </c>
      <c r="F139" s="45"/>
      <c r="G139" s="124"/>
      <c r="H139" s="124"/>
      <c r="I139" s="124"/>
      <c r="J139" s="124"/>
      <c r="K139" s="90"/>
    </row>
    <row r="140" spans="1:11" ht="15">
      <c r="A140" s="1" t="s">
        <v>63</v>
      </c>
      <c r="B140" s="9" t="s">
        <v>66</v>
      </c>
      <c r="C140" s="9"/>
      <c r="D140" s="10"/>
      <c r="E140" s="11">
        <v>2180.8</v>
      </c>
      <c r="F140" s="45"/>
      <c r="G140" s="47"/>
      <c r="H140" s="47"/>
      <c r="I140" s="47"/>
      <c r="J140" s="16"/>
      <c r="K140" s="90"/>
    </row>
    <row r="141" spans="1:11" ht="15">
      <c r="A141" s="19" t="s">
        <v>186</v>
      </c>
      <c r="B141" s="9" t="s">
        <v>66</v>
      </c>
      <c r="C141" s="9">
        <v>120</v>
      </c>
      <c r="D141" s="10"/>
      <c r="E141" s="11">
        <v>2180.8</v>
      </c>
      <c r="F141" s="45"/>
      <c r="G141" s="45"/>
      <c r="H141" s="45"/>
      <c r="I141" s="45"/>
      <c r="J141" s="90"/>
      <c r="K141" s="90"/>
    </row>
    <row r="142" spans="1:11" ht="33" customHeight="1">
      <c r="A142" s="1" t="s">
        <v>11</v>
      </c>
      <c r="B142" s="9" t="s">
        <v>66</v>
      </c>
      <c r="C142" s="9">
        <v>120</v>
      </c>
      <c r="D142" s="10" t="s">
        <v>147</v>
      </c>
      <c r="E142" s="11">
        <v>2180.8</v>
      </c>
      <c r="F142" s="91"/>
      <c r="G142" s="137"/>
      <c r="H142" s="137"/>
      <c r="I142" s="137"/>
      <c r="J142" s="137"/>
      <c r="K142" s="90"/>
    </row>
    <row r="143" spans="1:11" ht="14.25" customHeight="1">
      <c r="A143" s="1" t="s">
        <v>64</v>
      </c>
      <c r="B143" s="9" t="s">
        <v>67</v>
      </c>
      <c r="C143" s="9"/>
      <c r="D143" s="10"/>
      <c r="E143" s="11">
        <v>480</v>
      </c>
      <c r="F143" s="45"/>
      <c r="G143" s="48"/>
      <c r="H143" s="48"/>
      <c r="I143" s="48"/>
      <c r="J143" s="5"/>
      <c r="K143" s="90"/>
    </row>
    <row r="144" spans="1:11" ht="15">
      <c r="A144" s="19" t="s">
        <v>186</v>
      </c>
      <c r="B144" s="9" t="s">
        <v>67</v>
      </c>
      <c r="C144" s="9">
        <v>120</v>
      </c>
      <c r="D144" s="10"/>
      <c r="E144" s="11">
        <v>480</v>
      </c>
      <c r="F144" s="45"/>
      <c r="G144" s="48"/>
      <c r="H144" s="48"/>
      <c r="I144" s="48"/>
      <c r="J144" s="5"/>
      <c r="K144" s="90"/>
    </row>
    <row r="145" spans="1:11" ht="27.75" customHeight="1">
      <c r="A145" s="1" t="s">
        <v>11</v>
      </c>
      <c r="B145" s="9" t="s">
        <v>67</v>
      </c>
      <c r="C145" s="9">
        <v>120</v>
      </c>
      <c r="D145" s="10" t="s">
        <v>147</v>
      </c>
      <c r="E145" s="11">
        <v>480</v>
      </c>
      <c r="F145" s="91"/>
      <c r="G145" s="48"/>
      <c r="H145" s="48"/>
      <c r="I145" s="48"/>
      <c r="J145" s="5"/>
      <c r="K145" s="90"/>
    </row>
    <row r="146" spans="1:11" ht="19.5" customHeight="1">
      <c r="A146" s="19" t="s">
        <v>184</v>
      </c>
      <c r="B146" s="9" t="s">
        <v>67</v>
      </c>
      <c r="C146" s="9">
        <v>240</v>
      </c>
      <c r="D146" s="10"/>
      <c r="E146" s="11">
        <f>E147</f>
        <v>390</v>
      </c>
      <c r="F146" s="45"/>
      <c r="G146" s="45"/>
      <c r="H146" s="45"/>
      <c r="I146" s="45"/>
      <c r="J146" s="90"/>
      <c r="K146" s="90"/>
    </row>
    <row r="147" spans="1:11" ht="30" customHeight="1">
      <c r="A147" s="1" t="s">
        <v>11</v>
      </c>
      <c r="B147" s="9" t="s">
        <v>67</v>
      </c>
      <c r="C147" s="9">
        <v>240</v>
      </c>
      <c r="D147" s="10" t="s">
        <v>147</v>
      </c>
      <c r="E147" s="11">
        <v>390</v>
      </c>
      <c r="F147" s="145"/>
      <c r="G147" s="146"/>
      <c r="H147" s="45"/>
      <c r="I147" s="45"/>
      <c r="J147" s="90"/>
      <c r="K147" s="90"/>
    </row>
    <row r="148" spans="1:6" ht="14.25" customHeight="1">
      <c r="A148" s="1" t="s">
        <v>28</v>
      </c>
      <c r="B148" s="9" t="s">
        <v>67</v>
      </c>
      <c r="C148" s="9">
        <v>540</v>
      </c>
      <c r="D148" s="90"/>
      <c r="E148" s="11">
        <v>53</v>
      </c>
      <c r="F148" s="45"/>
    </row>
    <row r="149" spans="1:6" ht="34.5" customHeight="1">
      <c r="A149" s="1" t="s">
        <v>11</v>
      </c>
      <c r="B149" s="9" t="s">
        <v>67</v>
      </c>
      <c r="C149" s="9">
        <v>540</v>
      </c>
      <c r="D149" s="10" t="s">
        <v>147</v>
      </c>
      <c r="E149" s="11">
        <v>53</v>
      </c>
      <c r="F149" s="92"/>
    </row>
    <row r="150" spans="1:7" ht="14.25" customHeight="1">
      <c r="A150" s="1" t="s">
        <v>60</v>
      </c>
      <c r="B150" s="9" t="s">
        <v>51</v>
      </c>
      <c r="C150" s="9"/>
      <c r="D150" s="10"/>
      <c r="E150" s="11">
        <f>E151+E154+E157+E159</f>
        <v>21696.8</v>
      </c>
      <c r="F150" s="94"/>
      <c r="G150" s="52"/>
    </row>
    <row r="151" spans="1:6" ht="18" customHeight="1">
      <c r="A151" s="1" t="s">
        <v>69</v>
      </c>
      <c r="B151" s="9" t="s">
        <v>71</v>
      </c>
      <c r="C151" s="9"/>
      <c r="D151" s="10"/>
      <c r="E151" s="11">
        <f>E152</f>
        <v>17465.7</v>
      </c>
      <c r="F151" s="45"/>
    </row>
    <row r="152" spans="1:6" ht="15">
      <c r="A152" s="19" t="s">
        <v>186</v>
      </c>
      <c r="B152" s="9" t="s">
        <v>71</v>
      </c>
      <c r="C152" s="9">
        <v>120</v>
      </c>
      <c r="D152" s="10"/>
      <c r="E152" s="11">
        <f>E153</f>
        <v>17465.7</v>
      </c>
      <c r="F152" s="45"/>
    </row>
    <row r="153" spans="1:6" ht="33" customHeight="1">
      <c r="A153" s="1" t="s">
        <v>18</v>
      </c>
      <c r="B153" s="9" t="s">
        <v>71</v>
      </c>
      <c r="C153" s="9">
        <v>120</v>
      </c>
      <c r="D153" s="10" t="s">
        <v>148</v>
      </c>
      <c r="E153" s="11">
        <v>17465.7</v>
      </c>
      <c r="F153" s="91"/>
    </row>
    <row r="154" spans="1:6" ht="21" customHeight="1">
      <c r="A154" s="1" t="s">
        <v>70</v>
      </c>
      <c r="B154" s="9" t="s">
        <v>68</v>
      </c>
      <c r="C154" s="9"/>
      <c r="D154" s="10"/>
      <c r="E154" s="11">
        <f>3497.3+313.5-100</f>
        <v>3710.8</v>
      </c>
      <c r="F154" s="45"/>
    </row>
    <row r="155" spans="1:6" ht="14.25" customHeight="1">
      <c r="A155" s="19" t="s">
        <v>184</v>
      </c>
      <c r="B155" s="9" t="s">
        <v>68</v>
      </c>
      <c r="C155" s="9">
        <v>240</v>
      </c>
      <c r="D155" s="10"/>
      <c r="E155" s="11">
        <f>3497.3+313.5-100</f>
        <v>3710.8</v>
      </c>
      <c r="F155" s="45"/>
    </row>
    <row r="156" spans="1:9" ht="27">
      <c r="A156" s="1" t="s">
        <v>34</v>
      </c>
      <c r="B156" s="9" t="s">
        <v>68</v>
      </c>
      <c r="C156" s="9">
        <v>240</v>
      </c>
      <c r="D156" s="10" t="s">
        <v>148</v>
      </c>
      <c r="E156" s="11">
        <f>3497.3+313.5-100</f>
        <v>3710.8</v>
      </c>
      <c r="F156" s="125"/>
      <c r="G156" s="141"/>
      <c r="H156" s="141"/>
      <c r="I156" s="141"/>
    </row>
    <row r="157" spans="1:6" ht="15">
      <c r="A157" s="19" t="s">
        <v>187</v>
      </c>
      <c r="B157" s="9" t="s">
        <v>68</v>
      </c>
      <c r="C157" s="9">
        <v>850</v>
      </c>
      <c r="D157" s="10"/>
      <c r="E157" s="11">
        <v>20</v>
      </c>
      <c r="F157" s="45"/>
    </row>
    <row r="158" spans="1:6" ht="30" customHeight="1">
      <c r="A158" s="1" t="s">
        <v>18</v>
      </c>
      <c r="B158" s="9" t="s">
        <v>68</v>
      </c>
      <c r="C158" s="9">
        <v>850</v>
      </c>
      <c r="D158" s="10" t="s">
        <v>148</v>
      </c>
      <c r="E158" s="11">
        <v>20</v>
      </c>
      <c r="F158" s="91"/>
    </row>
    <row r="159" spans="1:6" ht="17.25" customHeight="1">
      <c r="A159" s="1" t="s">
        <v>28</v>
      </c>
      <c r="B159" s="9" t="s">
        <v>68</v>
      </c>
      <c r="C159" s="9">
        <v>540</v>
      </c>
      <c r="D159" s="10"/>
      <c r="E159" s="9">
        <v>500.3</v>
      </c>
      <c r="F159" s="45"/>
    </row>
    <row r="160" spans="1:9" ht="27">
      <c r="A160" s="1" t="s">
        <v>18</v>
      </c>
      <c r="B160" s="9" t="s">
        <v>68</v>
      </c>
      <c r="C160" s="9">
        <v>540</v>
      </c>
      <c r="D160" s="10" t="s">
        <v>148</v>
      </c>
      <c r="E160" s="9">
        <v>500.3</v>
      </c>
      <c r="F160" s="118"/>
      <c r="G160" s="119"/>
      <c r="H160" s="119"/>
      <c r="I160" s="119"/>
    </row>
    <row r="161" spans="1:6" ht="15">
      <c r="A161" s="1" t="s">
        <v>77</v>
      </c>
      <c r="B161" s="9" t="s">
        <v>47</v>
      </c>
      <c r="C161" s="9"/>
      <c r="D161" s="10"/>
      <c r="E161" s="11">
        <v>162.8</v>
      </c>
      <c r="F161" s="45"/>
    </row>
    <row r="162" spans="1:5" ht="15">
      <c r="A162" s="1" t="s">
        <v>4</v>
      </c>
      <c r="B162" s="9" t="s">
        <v>72</v>
      </c>
      <c r="C162" s="9">
        <v>870</v>
      </c>
      <c r="D162" s="10"/>
      <c r="E162" s="11">
        <v>162.8</v>
      </c>
    </row>
    <row r="163" spans="1:8" ht="15">
      <c r="A163" s="1" t="s">
        <v>3</v>
      </c>
      <c r="B163" s="9" t="s">
        <v>72</v>
      </c>
      <c r="C163" s="9">
        <v>870</v>
      </c>
      <c r="D163" s="10" t="s">
        <v>149</v>
      </c>
      <c r="E163" s="11">
        <v>162.8</v>
      </c>
      <c r="F163" s="125"/>
      <c r="G163" s="126"/>
      <c r="H163" s="126"/>
    </row>
    <row r="164" spans="1:9" ht="30.75" customHeight="1">
      <c r="A164" s="1" t="s">
        <v>80</v>
      </c>
      <c r="B164" s="9" t="s">
        <v>48</v>
      </c>
      <c r="C164" s="9"/>
      <c r="D164" s="10"/>
      <c r="E164" s="11">
        <v>560.78</v>
      </c>
      <c r="F164" s="125"/>
      <c r="G164" s="126"/>
      <c r="H164" s="126"/>
      <c r="I164" s="126"/>
    </row>
    <row r="165" spans="1:5" ht="13.5" customHeight="1">
      <c r="A165" s="1" t="s">
        <v>145</v>
      </c>
      <c r="B165" s="9" t="s">
        <v>164</v>
      </c>
      <c r="C165" s="9"/>
      <c r="D165" s="10"/>
      <c r="E165" s="11">
        <f>E166+E168</f>
        <v>673.3</v>
      </c>
    </row>
    <row r="166" spans="1:5" ht="15">
      <c r="A166" s="19" t="s">
        <v>186</v>
      </c>
      <c r="B166" s="9" t="s">
        <v>164</v>
      </c>
      <c r="C166" s="9">
        <v>120</v>
      </c>
      <c r="D166" s="10"/>
      <c r="E166" s="11">
        <v>472.9</v>
      </c>
    </row>
    <row r="167" spans="1:5" ht="15">
      <c r="A167" s="1" t="s">
        <v>10</v>
      </c>
      <c r="B167" s="9" t="s">
        <v>164</v>
      </c>
      <c r="C167" s="9">
        <v>120</v>
      </c>
      <c r="D167" s="10" t="s">
        <v>57</v>
      </c>
      <c r="E167" s="11">
        <v>87.9</v>
      </c>
    </row>
    <row r="168" spans="1:5" ht="17.25" customHeight="1">
      <c r="A168" s="19" t="s">
        <v>184</v>
      </c>
      <c r="B168" s="9" t="s">
        <v>164</v>
      </c>
      <c r="C168" s="9">
        <v>240</v>
      </c>
      <c r="D168" s="10"/>
      <c r="E168" s="11">
        <v>200.4</v>
      </c>
    </row>
    <row r="169" spans="1:5" ht="15">
      <c r="A169" s="1" t="s">
        <v>10</v>
      </c>
      <c r="B169" s="9" t="s">
        <v>164</v>
      </c>
      <c r="C169" s="9">
        <v>240</v>
      </c>
      <c r="D169" s="10" t="s">
        <v>57</v>
      </c>
      <c r="E169" s="11">
        <v>200.4</v>
      </c>
    </row>
    <row r="170" spans="1:7" ht="27">
      <c r="A170" s="1" t="s">
        <v>150</v>
      </c>
      <c r="B170" s="9" t="s">
        <v>49</v>
      </c>
      <c r="C170" s="9"/>
      <c r="D170" s="10"/>
      <c r="E170" s="11">
        <f>E171</f>
        <v>9550.1</v>
      </c>
      <c r="F170" s="125"/>
      <c r="G170" s="126"/>
    </row>
    <row r="171" spans="1:5" ht="15">
      <c r="A171" s="1" t="s">
        <v>78</v>
      </c>
      <c r="B171" s="9" t="s">
        <v>137</v>
      </c>
      <c r="C171" s="9"/>
      <c r="D171" s="10"/>
      <c r="E171" s="11">
        <f>E172+E174+E176</f>
        <v>9550.1</v>
      </c>
    </row>
    <row r="172" spans="1:5" ht="15">
      <c r="A172" s="19" t="s">
        <v>185</v>
      </c>
      <c r="B172" s="9" t="s">
        <v>137</v>
      </c>
      <c r="C172" s="9">
        <v>110</v>
      </c>
      <c r="D172" s="10"/>
      <c r="E172" s="11">
        <v>7804.2</v>
      </c>
    </row>
    <row r="173" spans="1:5" ht="15">
      <c r="A173" s="1" t="s">
        <v>10</v>
      </c>
      <c r="B173" s="9" t="s">
        <v>137</v>
      </c>
      <c r="C173" s="9">
        <v>110</v>
      </c>
      <c r="D173" s="10" t="s">
        <v>57</v>
      </c>
      <c r="E173" s="11">
        <v>7804.2</v>
      </c>
    </row>
    <row r="174" spans="1:5" ht="18.75" customHeight="1">
      <c r="A174" s="19" t="s">
        <v>184</v>
      </c>
      <c r="B174" s="9" t="s">
        <v>137</v>
      </c>
      <c r="C174" s="9">
        <v>240</v>
      </c>
      <c r="D174" s="10"/>
      <c r="E174" s="11">
        <v>1745.4</v>
      </c>
    </row>
    <row r="175" spans="1:5" ht="17.25" customHeight="1">
      <c r="A175" s="1" t="s">
        <v>10</v>
      </c>
      <c r="B175" s="9" t="s">
        <v>137</v>
      </c>
      <c r="C175" s="9">
        <v>240</v>
      </c>
      <c r="D175" s="10" t="s">
        <v>57</v>
      </c>
      <c r="E175" s="11">
        <v>1745.4</v>
      </c>
    </row>
    <row r="176" spans="1:5" ht="15">
      <c r="A176" s="19" t="s">
        <v>187</v>
      </c>
      <c r="B176" s="9" t="s">
        <v>138</v>
      </c>
      <c r="C176" s="9">
        <v>850</v>
      </c>
      <c r="D176" s="10"/>
      <c r="E176" s="11">
        <v>0.5</v>
      </c>
    </row>
    <row r="177" spans="1:5" ht="15">
      <c r="A177" s="1" t="s">
        <v>10</v>
      </c>
      <c r="B177" s="9" t="s">
        <v>138</v>
      </c>
      <c r="C177" s="9">
        <v>850</v>
      </c>
      <c r="D177" s="10" t="s">
        <v>57</v>
      </c>
      <c r="E177" s="11">
        <v>0.5</v>
      </c>
    </row>
    <row r="178" spans="1:5" ht="20.25" customHeight="1">
      <c r="A178" s="1" t="s">
        <v>167</v>
      </c>
      <c r="B178" s="9" t="s">
        <v>151</v>
      </c>
      <c r="C178" s="9"/>
      <c r="D178" s="10"/>
      <c r="E178" s="11">
        <f>E179+E184+E187</f>
        <v>2859.5</v>
      </c>
    </row>
    <row r="179" spans="1:11" ht="13.5">
      <c r="A179" s="1" t="s">
        <v>152</v>
      </c>
      <c r="B179" s="9" t="s">
        <v>139</v>
      </c>
      <c r="C179" s="9"/>
      <c r="D179" s="10"/>
      <c r="E179" s="11">
        <f>E181+E183</f>
        <v>2199.4</v>
      </c>
      <c r="F179" s="127"/>
      <c r="G179" s="128"/>
      <c r="H179" s="128"/>
      <c r="I179" s="128"/>
      <c r="J179" s="128"/>
      <c r="K179" s="128"/>
    </row>
    <row r="180" spans="1:8" ht="18" customHeight="1">
      <c r="A180" s="19" t="s">
        <v>184</v>
      </c>
      <c r="B180" s="9" t="s">
        <v>139</v>
      </c>
      <c r="C180" s="9">
        <v>240</v>
      </c>
      <c r="D180" s="10"/>
      <c r="E180" s="11">
        <f>E181</f>
        <v>2151</v>
      </c>
      <c r="F180" s="129"/>
      <c r="G180" s="126"/>
      <c r="H180" s="126"/>
    </row>
    <row r="181" spans="1:7" ht="15.75" customHeight="1">
      <c r="A181" s="1" t="s">
        <v>10</v>
      </c>
      <c r="B181" s="9" t="s">
        <v>139</v>
      </c>
      <c r="C181" s="9">
        <v>240</v>
      </c>
      <c r="D181" s="10" t="s">
        <v>57</v>
      </c>
      <c r="E181" s="11">
        <f>1861+290</f>
        <v>2151</v>
      </c>
      <c r="F181" s="125"/>
      <c r="G181" s="126"/>
    </row>
    <row r="182" spans="1:8" ht="15">
      <c r="A182" s="19" t="s">
        <v>187</v>
      </c>
      <c r="B182" s="9" t="s">
        <v>139</v>
      </c>
      <c r="C182" s="9">
        <v>850</v>
      </c>
      <c r="D182" s="10"/>
      <c r="E182" s="11">
        <v>48.4</v>
      </c>
      <c r="F182" s="125"/>
      <c r="G182" s="126"/>
      <c r="H182" s="126"/>
    </row>
    <row r="183" spans="1:8" ht="15">
      <c r="A183" s="1" t="s">
        <v>10</v>
      </c>
      <c r="B183" s="9" t="s">
        <v>139</v>
      </c>
      <c r="C183" s="9">
        <v>850</v>
      </c>
      <c r="D183" s="10" t="s">
        <v>57</v>
      </c>
      <c r="E183" s="11">
        <v>48.4</v>
      </c>
      <c r="F183" s="125"/>
      <c r="G183" s="126"/>
      <c r="H183" s="126"/>
    </row>
    <row r="184" spans="1:8" ht="15">
      <c r="A184" s="1" t="s">
        <v>206</v>
      </c>
      <c r="B184" s="9" t="s">
        <v>205</v>
      </c>
      <c r="C184" s="9"/>
      <c r="D184" s="10"/>
      <c r="E184" s="11">
        <v>610.1</v>
      </c>
      <c r="F184" s="50"/>
      <c r="G184" s="50"/>
      <c r="H184" s="50"/>
    </row>
    <row r="185" spans="1:8" ht="18" customHeight="1">
      <c r="A185" s="19" t="s">
        <v>184</v>
      </c>
      <c r="B185" s="9" t="s">
        <v>205</v>
      </c>
      <c r="C185" s="9">
        <v>240</v>
      </c>
      <c r="D185" s="10"/>
      <c r="E185" s="11">
        <v>610.1</v>
      </c>
      <c r="F185" s="50"/>
      <c r="G185" s="50"/>
      <c r="H185" s="50"/>
    </row>
    <row r="186" spans="1:8" ht="15">
      <c r="A186" s="1" t="s">
        <v>10</v>
      </c>
      <c r="B186" s="9" t="s">
        <v>205</v>
      </c>
      <c r="C186" s="9">
        <v>240</v>
      </c>
      <c r="D186" s="10" t="s">
        <v>57</v>
      </c>
      <c r="E186" s="11">
        <v>610.1</v>
      </c>
      <c r="F186" s="50"/>
      <c r="G186" s="50"/>
      <c r="H186" s="50"/>
    </row>
    <row r="187" spans="1:8" ht="15">
      <c r="A187" s="1" t="s">
        <v>208</v>
      </c>
      <c r="B187" s="9" t="s">
        <v>207</v>
      </c>
      <c r="C187" s="9"/>
      <c r="D187" s="10"/>
      <c r="E187" s="11">
        <v>50</v>
      </c>
      <c r="F187" s="50"/>
      <c r="G187" s="50"/>
      <c r="H187" s="50"/>
    </row>
    <row r="188" spans="1:8" ht="15">
      <c r="A188" s="1" t="s">
        <v>209</v>
      </c>
      <c r="B188" s="9" t="s">
        <v>207</v>
      </c>
      <c r="C188" s="9">
        <v>350</v>
      </c>
      <c r="D188" s="10"/>
      <c r="E188" s="11">
        <v>50</v>
      </c>
      <c r="F188" s="50"/>
      <c r="G188" s="50"/>
      <c r="H188" s="50"/>
    </row>
    <row r="189" spans="1:8" ht="13.5" customHeight="1">
      <c r="A189" s="1" t="s">
        <v>10</v>
      </c>
      <c r="B189" s="9" t="s">
        <v>207</v>
      </c>
      <c r="C189" s="9">
        <v>350</v>
      </c>
      <c r="D189" s="10" t="s">
        <v>57</v>
      </c>
      <c r="E189" s="11">
        <v>50</v>
      </c>
      <c r="F189" s="50"/>
      <c r="G189" s="50"/>
      <c r="H189" s="50"/>
    </row>
    <row r="190" spans="1:5" ht="0" customHeight="1" hidden="1">
      <c r="A190" s="95" t="s">
        <v>79</v>
      </c>
      <c r="B190" s="96" t="s">
        <v>50</v>
      </c>
      <c r="C190" s="96"/>
      <c r="D190" s="97"/>
      <c r="E190" s="98"/>
    </row>
    <row r="191" spans="1:5" ht="21.75" customHeight="1">
      <c r="A191" s="30" t="s">
        <v>79</v>
      </c>
      <c r="B191" s="9" t="s">
        <v>50</v>
      </c>
      <c r="C191" s="9"/>
      <c r="D191" s="10"/>
      <c r="E191" s="11">
        <f>E193</f>
        <v>448.3</v>
      </c>
    </row>
    <row r="192" spans="1:5" ht="15.75" customHeight="1">
      <c r="A192" s="1" t="s">
        <v>154</v>
      </c>
      <c r="B192" s="8" t="s">
        <v>163</v>
      </c>
      <c r="C192" s="9"/>
      <c r="D192" s="10"/>
      <c r="E192" s="11">
        <f>E193</f>
        <v>448.3</v>
      </c>
    </row>
    <row r="193" spans="1:5" ht="15" customHeight="1">
      <c r="A193" s="19" t="s">
        <v>186</v>
      </c>
      <c r="B193" s="8" t="s">
        <v>163</v>
      </c>
      <c r="C193" s="9">
        <v>120</v>
      </c>
      <c r="D193" s="10"/>
      <c r="E193" s="11">
        <f>E194</f>
        <v>448.3</v>
      </c>
    </row>
    <row r="194" spans="1:5" ht="15" customHeight="1">
      <c r="A194" s="1" t="s">
        <v>8</v>
      </c>
      <c r="B194" s="8" t="s">
        <v>163</v>
      </c>
      <c r="C194" s="9">
        <v>120</v>
      </c>
      <c r="D194" s="10" t="s">
        <v>155</v>
      </c>
      <c r="E194" s="11">
        <v>448.3</v>
      </c>
    </row>
    <row r="195" spans="1:5" ht="14.25" customHeight="1">
      <c r="A195" s="4" t="s">
        <v>168</v>
      </c>
      <c r="B195" s="26" t="s">
        <v>153</v>
      </c>
      <c r="C195" s="9"/>
      <c r="D195" s="10"/>
      <c r="E195" s="11">
        <v>200</v>
      </c>
    </row>
    <row r="196" spans="1:5" ht="21.75" customHeight="1">
      <c r="A196" s="4" t="s">
        <v>169</v>
      </c>
      <c r="B196" s="26" t="s">
        <v>140</v>
      </c>
      <c r="C196" s="9"/>
      <c r="D196" s="10"/>
      <c r="E196" s="11">
        <v>200</v>
      </c>
    </row>
    <row r="197" spans="1:5" ht="13.5" customHeight="1">
      <c r="A197" s="13" t="s">
        <v>30</v>
      </c>
      <c r="B197" s="26" t="s">
        <v>140</v>
      </c>
      <c r="C197" s="14">
        <v>810</v>
      </c>
      <c r="D197" s="10"/>
      <c r="E197" s="11">
        <v>200</v>
      </c>
    </row>
    <row r="198" spans="1:5" ht="18" customHeight="1">
      <c r="A198" s="13" t="s">
        <v>31</v>
      </c>
      <c r="B198" s="26" t="s">
        <v>140</v>
      </c>
      <c r="C198" s="14">
        <v>810</v>
      </c>
      <c r="D198" s="27" t="s">
        <v>32</v>
      </c>
      <c r="E198" s="11">
        <v>200</v>
      </c>
    </row>
    <row r="199" spans="1:5" ht="20.25" customHeight="1">
      <c r="A199" s="4" t="s">
        <v>81</v>
      </c>
      <c r="B199" s="26" t="s">
        <v>156</v>
      </c>
      <c r="C199" s="14"/>
      <c r="D199" s="27"/>
      <c r="E199" s="11">
        <f>E202</f>
        <v>260</v>
      </c>
    </row>
    <row r="200" spans="1:5" ht="15">
      <c r="A200" s="4" t="s">
        <v>157</v>
      </c>
      <c r="B200" s="26" t="s">
        <v>141</v>
      </c>
      <c r="C200" s="14"/>
      <c r="D200" s="27"/>
      <c r="E200" s="11">
        <f>E199</f>
        <v>260</v>
      </c>
    </row>
    <row r="201" spans="1:5" ht="18" customHeight="1">
      <c r="A201" s="19" t="s">
        <v>184</v>
      </c>
      <c r="B201" s="26" t="s">
        <v>141</v>
      </c>
      <c r="C201" s="14">
        <v>240</v>
      </c>
      <c r="D201" s="27"/>
      <c r="E201" s="11">
        <f>E200</f>
        <v>260</v>
      </c>
    </row>
    <row r="202" spans="1:9" ht="15">
      <c r="A202" s="1" t="s">
        <v>9</v>
      </c>
      <c r="B202" s="26" t="s">
        <v>141</v>
      </c>
      <c r="C202" s="14">
        <v>240</v>
      </c>
      <c r="D202" s="27" t="s">
        <v>52</v>
      </c>
      <c r="E202" s="11">
        <f>3560-3300</f>
        <v>260</v>
      </c>
      <c r="F202" s="125"/>
      <c r="G202" s="126"/>
      <c r="H202" s="126"/>
      <c r="I202" s="126"/>
    </row>
    <row r="203" spans="1:6" ht="39" customHeight="1">
      <c r="A203" s="4" t="s">
        <v>82</v>
      </c>
      <c r="B203" s="26" t="s">
        <v>158</v>
      </c>
      <c r="C203" s="14"/>
      <c r="D203" s="27"/>
      <c r="E203" s="11">
        <f>E204+E207+E210+E213</f>
        <v>39733.3</v>
      </c>
      <c r="F203" s="52"/>
    </row>
    <row r="204" spans="1:5" ht="15" customHeight="1" hidden="1">
      <c r="A204" s="4" t="s">
        <v>210</v>
      </c>
      <c r="B204" s="26" t="s">
        <v>142</v>
      </c>
      <c r="C204" s="14"/>
      <c r="D204" s="27"/>
      <c r="E204" s="11">
        <v>0</v>
      </c>
    </row>
    <row r="205" spans="1:5" ht="15" customHeight="1" hidden="1">
      <c r="A205" s="1" t="s">
        <v>257</v>
      </c>
      <c r="B205" s="26" t="s">
        <v>142</v>
      </c>
      <c r="C205" s="14">
        <v>410</v>
      </c>
      <c r="D205" s="27"/>
      <c r="E205" s="11">
        <v>0</v>
      </c>
    </row>
    <row r="206" spans="1:5" ht="20.25" customHeight="1" hidden="1">
      <c r="A206" s="13" t="s">
        <v>35</v>
      </c>
      <c r="B206" s="26" t="s">
        <v>142</v>
      </c>
      <c r="C206" s="14">
        <v>410</v>
      </c>
      <c r="D206" s="27" t="s">
        <v>37</v>
      </c>
      <c r="E206" s="11">
        <v>0</v>
      </c>
    </row>
    <row r="207" spans="1:5" ht="15">
      <c r="A207" s="13" t="s">
        <v>211</v>
      </c>
      <c r="B207" s="14" t="s">
        <v>212</v>
      </c>
      <c r="C207" s="14"/>
      <c r="D207" s="27"/>
      <c r="E207" s="11">
        <v>250</v>
      </c>
    </row>
    <row r="208" spans="1:5" ht="18.75" customHeight="1">
      <c r="A208" s="19" t="s">
        <v>184</v>
      </c>
      <c r="B208" s="14" t="s">
        <v>212</v>
      </c>
      <c r="C208" s="14">
        <v>240</v>
      </c>
      <c r="D208" s="27"/>
      <c r="E208" s="11">
        <v>250</v>
      </c>
    </row>
    <row r="209" spans="1:5" ht="15">
      <c r="A209" s="13" t="s">
        <v>35</v>
      </c>
      <c r="B209" s="14" t="s">
        <v>212</v>
      </c>
      <c r="C209" s="14">
        <v>240</v>
      </c>
      <c r="D209" s="27" t="s">
        <v>37</v>
      </c>
      <c r="E209" s="11">
        <v>250</v>
      </c>
    </row>
    <row r="210" spans="1:5" ht="16.5" customHeight="1">
      <c r="A210" s="13" t="s">
        <v>214</v>
      </c>
      <c r="B210" s="14" t="s">
        <v>213</v>
      </c>
      <c r="C210" s="14"/>
      <c r="D210" s="27"/>
      <c r="E210" s="11">
        <f>31080.4+7777.6</f>
        <v>38858</v>
      </c>
    </row>
    <row r="211" spans="1:9" s="17" customFormat="1" ht="24" customHeight="1">
      <c r="A211" s="3" t="s">
        <v>36</v>
      </c>
      <c r="B211" s="14" t="s">
        <v>213</v>
      </c>
      <c r="C211" s="14">
        <v>810</v>
      </c>
      <c r="D211" s="51"/>
      <c r="E211" s="11">
        <f>31080.4+7777.6</f>
        <v>38858</v>
      </c>
      <c r="F211" s="116"/>
      <c r="G211" s="117"/>
      <c r="H211" s="117"/>
      <c r="I211" s="49"/>
    </row>
    <row r="212" spans="1:9" s="17" customFormat="1" ht="18" customHeight="1">
      <c r="A212" s="13" t="s">
        <v>35</v>
      </c>
      <c r="B212" s="14" t="s">
        <v>213</v>
      </c>
      <c r="C212" s="14">
        <v>810</v>
      </c>
      <c r="D212" s="27" t="s">
        <v>37</v>
      </c>
      <c r="E212" s="11">
        <f>31080.4+7777.6</f>
        <v>38858</v>
      </c>
      <c r="F212" s="41"/>
      <c r="G212" s="41"/>
      <c r="H212" s="41"/>
      <c r="I212" s="41"/>
    </row>
    <row r="213" spans="1:5" ht="15" customHeight="1">
      <c r="A213" s="1" t="s">
        <v>215</v>
      </c>
      <c r="B213" s="14" t="s">
        <v>216</v>
      </c>
      <c r="C213" s="14"/>
      <c r="D213" s="27"/>
      <c r="E213" s="11">
        <v>625.3</v>
      </c>
    </row>
    <row r="214" spans="1:5" ht="13.5" customHeight="1">
      <c r="A214" s="19" t="s">
        <v>184</v>
      </c>
      <c r="B214" s="14" t="s">
        <v>216</v>
      </c>
      <c r="C214" s="14">
        <v>240</v>
      </c>
      <c r="D214" s="27"/>
      <c r="E214" s="11">
        <v>625.3</v>
      </c>
    </row>
    <row r="215" spans="1:10" ht="13.5">
      <c r="A215" s="13" t="s">
        <v>35</v>
      </c>
      <c r="B215" s="14" t="s">
        <v>216</v>
      </c>
      <c r="C215" s="14">
        <v>240</v>
      </c>
      <c r="D215" s="27" t="s">
        <v>37</v>
      </c>
      <c r="E215" s="11">
        <v>625.3</v>
      </c>
      <c r="F215" s="127"/>
      <c r="G215" s="128"/>
      <c r="H215" s="128"/>
      <c r="I215" s="128"/>
      <c r="J215" s="128"/>
    </row>
    <row r="216" spans="1:5" ht="11.25" customHeight="1">
      <c r="A216" s="1" t="s">
        <v>83</v>
      </c>
      <c r="B216" s="9" t="s">
        <v>159</v>
      </c>
      <c r="C216" s="23"/>
      <c r="D216" s="24"/>
      <c r="E216" s="11">
        <v>2692.5</v>
      </c>
    </row>
    <row r="217" spans="1:5" ht="15">
      <c r="A217" s="1" t="s">
        <v>160</v>
      </c>
      <c r="B217" s="9" t="s">
        <v>143</v>
      </c>
      <c r="C217" s="23"/>
      <c r="D217" s="24"/>
      <c r="E217" s="11">
        <v>2692.5</v>
      </c>
    </row>
    <row r="218" spans="1:5" ht="15">
      <c r="A218" s="19" t="s">
        <v>189</v>
      </c>
      <c r="B218" s="9" t="s">
        <v>143</v>
      </c>
      <c r="C218" s="9">
        <v>310</v>
      </c>
      <c r="D218" s="10"/>
      <c r="E218" s="11">
        <v>2692.5</v>
      </c>
    </row>
    <row r="219" spans="1:5" ht="15">
      <c r="A219" s="1" t="s">
        <v>1</v>
      </c>
      <c r="B219" s="9" t="s">
        <v>143</v>
      </c>
      <c r="C219" s="9">
        <v>310</v>
      </c>
      <c r="D219" s="10" t="s">
        <v>161</v>
      </c>
      <c r="E219" s="11">
        <v>2692.5</v>
      </c>
    </row>
    <row r="220" spans="1:5" ht="15">
      <c r="A220" s="5"/>
      <c r="B220" s="90"/>
      <c r="C220" s="90"/>
      <c r="D220" s="22"/>
      <c r="E220" s="90"/>
    </row>
    <row r="221" spans="1:5" ht="15">
      <c r="A221" s="5"/>
      <c r="B221" s="90"/>
      <c r="C221" s="90"/>
      <c r="D221" s="22"/>
      <c r="E221" s="90"/>
    </row>
    <row r="222" spans="1:5" ht="15">
      <c r="A222" s="5"/>
      <c r="B222" s="90"/>
      <c r="C222" s="90"/>
      <c r="D222" s="22"/>
      <c r="E222" s="90"/>
    </row>
    <row r="223" spans="1:5" ht="15">
      <c r="A223" s="5"/>
      <c r="B223" s="90"/>
      <c r="C223" s="90"/>
      <c r="D223" s="22"/>
      <c r="E223" s="90"/>
    </row>
    <row r="224" spans="1:5" ht="15">
      <c r="A224" s="5"/>
      <c r="B224" s="90"/>
      <c r="C224" s="90"/>
      <c r="D224" s="22"/>
      <c r="E224" s="90"/>
    </row>
    <row r="225" spans="1:5" ht="15">
      <c r="A225" s="5"/>
      <c r="B225" s="90"/>
      <c r="C225" s="90"/>
      <c r="D225" s="22"/>
      <c r="E225" s="90"/>
    </row>
    <row r="226" spans="1:5" ht="15">
      <c r="A226" s="5"/>
      <c r="B226" s="90"/>
      <c r="C226" s="90"/>
      <c r="D226" s="22"/>
      <c r="E226" s="90"/>
    </row>
    <row r="227" spans="1:5" ht="15">
      <c r="A227" s="5"/>
      <c r="B227" s="90"/>
      <c r="C227" s="90"/>
      <c r="D227" s="22"/>
      <c r="E227" s="90"/>
    </row>
    <row r="228" spans="1:5" ht="15">
      <c r="A228" s="5"/>
      <c r="B228" s="90"/>
      <c r="C228" s="90"/>
      <c r="D228" s="22"/>
      <c r="E228" s="90"/>
    </row>
    <row r="229" spans="1:5" ht="15">
      <c r="A229" s="5"/>
      <c r="B229" s="90"/>
      <c r="C229" s="90"/>
      <c r="D229" s="22"/>
      <c r="E229" s="90"/>
    </row>
    <row r="230" spans="1:5" ht="15">
      <c r="A230" s="5"/>
      <c r="B230" s="90"/>
      <c r="C230" s="90"/>
      <c r="D230" s="22"/>
      <c r="E230" s="90"/>
    </row>
    <row r="231" spans="1:5" ht="15">
      <c r="A231" s="5"/>
      <c r="B231" s="90"/>
      <c r="C231" s="90"/>
      <c r="D231" s="22"/>
      <c r="E231" s="90"/>
    </row>
    <row r="232" ht="15">
      <c r="A232" s="5"/>
    </row>
    <row r="233" ht="15">
      <c r="A233" s="5"/>
    </row>
    <row r="234" ht="15">
      <c r="A234" s="5"/>
    </row>
    <row r="235" ht="15">
      <c r="A235" s="5"/>
    </row>
    <row r="236" ht="15">
      <c r="A236" s="5"/>
    </row>
    <row r="237" ht="15">
      <c r="A237" s="5"/>
    </row>
    <row r="238" ht="15">
      <c r="A238" s="5"/>
    </row>
    <row r="239" ht="15">
      <c r="A239" s="5"/>
    </row>
    <row r="240" ht="15">
      <c r="A240" s="5"/>
    </row>
    <row r="241" ht="15">
      <c r="A241" s="5"/>
    </row>
    <row r="242" ht="15">
      <c r="A242" s="5"/>
    </row>
    <row r="243" ht="15">
      <c r="A243" s="5"/>
    </row>
    <row r="244" ht="15">
      <c r="A244" s="5"/>
    </row>
    <row r="245" ht="15">
      <c r="A245" s="5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</sheetData>
  <sheetProtection/>
  <mergeCells count="46">
    <mergeCell ref="E3:E4"/>
    <mergeCell ref="B1:E1"/>
    <mergeCell ref="F81:J81"/>
    <mergeCell ref="F147:G147"/>
    <mergeCell ref="F156:I156"/>
    <mergeCell ref="F164:I164"/>
    <mergeCell ref="D3:D4"/>
    <mergeCell ref="C3:C4"/>
    <mergeCell ref="F99:G99"/>
    <mergeCell ref="F97:H97"/>
    <mergeCell ref="F112:G112"/>
    <mergeCell ref="G139:J139"/>
    <mergeCell ref="G142:J142"/>
    <mergeCell ref="F138:K138"/>
    <mergeCell ref="F163:H163"/>
    <mergeCell ref="G136:I136"/>
    <mergeCell ref="F61:G61"/>
    <mergeCell ref="F62:G62"/>
    <mergeCell ref="F65:I65"/>
    <mergeCell ref="F69:G69"/>
    <mergeCell ref="F82:I82"/>
    <mergeCell ref="A2:E2"/>
    <mergeCell ref="G8:J8"/>
    <mergeCell ref="G23:J23"/>
    <mergeCell ref="A3:A4"/>
    <mergeCell ref="B3:B4"/>
    <mergeCell ref="F72:H72"/>
    <mergeCell ref="F75:H75"/>
    <mergeCell ref="F77:K78"/>
    <mergeCell ref="F215:J215"/>
    <mergeCell ref="F202:I202"/>
    <mergeCell ref="F183:H183"/>
    <mergeCell ref="F181:G181"/>
    <mergeCell ref="F182:H182"/>
    <mergeCell ref="F180:H180"/>
    <mergeCell ref="F83:H83"/>
    <mergeCell ref="F211:H211"/>
    <mergeCell ref="F160:I160"/>
    <mergeCell ref="F134:J134"/>
    <mergeCell ref="F104:G104"/>
    <mergeCell ref="F84:H84"/>
    <mergeCell ref="F85:I85"/>
    <mergeCell ref="F86:H86"/>
    <mergeCell ref="G137:J137"/>
    <mergeCell ref="F170:G170"/>
    <mergeCell ref="F179:K179"/>
  </mergeCells>
  <printOptions/>
  <pageMargins left="0.35433070866141736" right="0.1968503937007874" top="0.1968503937007874" bottom="0.1968503937007874" header="0.1968503937007874" footer="0.1968503937007874"/>
  <pageSetup fitToHeight="6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4"/>
  <sheetViews>
    <sheetView zoomScalePageLayoutView="0" workbookViewId="0" topLeftCell="A1">
      <selection activeCell="G112" sqref="G112"/>
    </sheetView>
  </sheetViews>
  <sheetFormatPr defaultColWidth="9.00390625" defaultRowHeight="12.75"/>
  <cols>
    <col min="1" max="1" width="78.375" style="53" customWidth="1"/>
    <col min="2" max="2" width="5.50390625" style="53" customWidth="1"/>
    <col min="3" max="3" width="5.375" style="53" customWidth="1"/>
    <col min="4" max="4" width="5.50390625" style="53" customWidth="1"/>
    <col min="5" max="5" width="14.125" style="53" customWidth="1"/>
    <col min="6" max="6" width="6.375" style="53" customWidth="1"/>
    <col min="7" max="7" width="15.125" style="53" customWidth="1"/>
    <col min="8" max="8" width="5.875" style="53" hidden="1" customWidth="1"/>
    <col min="9" max="9" width="13.125" style="53" customWidth="1"/>
    <col min="10" max="10" width="14.875" style="53" customWidth="1"/>
    <col min="11" max="11" width="8.875" style="53" customWidth="1"/>
    <col min="12" max="12" width="9.375" style="53" bestFit="1" customWidth="1"/>
    <col min="13" max="13" width="8.875" style="53" customWidth="1"/>
    <col min="14" max="14" width="12.50390625" style="53" bestFit="1" customWidth="1"/>
    <col min="15" max="16384" width="8.875" style="53" customWidth="1"/>
  </cols>
  <sheetData>
    <row r="1" spans="1:7" ht="60" customHeight="1">
      <c r="A1" s="5"/>
      <c r="B1" s="5"/>
      <c r="C1" s="5"/>
      <c r="D1" s="150" t="s">
        <v>298</v>
      </c>
      <c r="E1" s="150"/>
      <c r="F1" s="150"/>
      <c r="G1" s="150"/>
    </row>
    <row r="2" spans="1:8" ht="45" customHeight="1">
      <c r="A2" s="147" t="s">
        <v>289</v>
      </c>
      <c r="B2" s="147"/>
      <c r="C2" s="147"/>
      <c r="D2" s="147"/>
      <c r="E2" s="147"/>
      <c r="F2" s="147"/>
      <c r="G2" s="147"/>
      <c r="H2" s="147"/>
    </row>
    <row r="3" spans="1:8" ht="27">
      <c r="A3" s="7" t="s">
        <v>15</v>
      </c>
      <c r="B3" s="7" t="s">
        <v>221</v>
      </c>
      <c r="C3" s="7" t="s">
        <v>222</v>
      </c>
      <c r="D3" s="7" t="s">
        <v>223</v>
      </c>
      <c r="E3" s="54" t="s">
        <v>13</v>
      </c>
      <c r="F3" s="7" t="s">
        <v>14</v>
      </c>
      <c r="G3" s="55" t="s">
        <v>287</v>
      </c>
      <c r="H3" s="56"/>
    </row>
    <row r="4" spans="1:10" s="62" customFormat="1" ht="16.5" customHeight="1">
      <c r="A4" s="57" t="s">
        <v>224</v>
      </c>
      <c r="B4" s="7" t="s">
        <v>258</v>
      </c>
      <c r="C4" s="58"/>
      <c r="D4" s="58"/>
      <c r="E4" s="59"/>
      <c r="F4" s="58"/>
      <c r="G4" s="60">
        <f>G203</f>
        <v>218779.09999999998</v>
      </c>
      <c r="H4" s="61"/>
      <c r="J4" s="63"/>
    </row>
    <row r="5" spans="1:8" ht="16.5">
      <c r="A5" s="1" t="s">
        <v>225</v>
      </c>
      <c r="B5" s="7" t="s">
        <v>258</v>
      </c>
      <c r="C5" s="28" t="s">
        <v>226</v>
      </c>
      <c r="D5" s="28" t="s">
        <v>227</v>
      </c>
      <c r="E5" s="28"/>
      <c r="F5" s="28"/>
      <c r="G5" s="55">
        <f>G6+G11+G20+G29+G34</f>
        <v>41475.5</v>
      </c>
      <c r="H5" s="56"/>
    </row>
    <row r="6" spans="1:7" s="66" customFormat="1" ht="26.25" customHeight="1">
      <c r="A6" s="30" t="s">
        <v>29</v>
      </c>
      <c r="B6" s="7" t="s">
        <v>258</v>
      </c>
      <c r="C6" s="64" t="s">
        <v>228</v>
      </c>
      <c r="D6" s="64" t="s">
        <v>229</v>
      </c>
      <c r="E6" s="64"/>
      <c r="F6" s="64"/>
      <c r="G6" s="65">
        <f>G7</f>
        <v>2741.7</v>
      </c>
    </row>
    <row r="7" spans="1:9" s="67" customFormat="1" ht="27.75" customHeight="1">
      <c r="A7" s="1" t="s">
        <v>25</v>
      </c>
      <c r="B7" s="7" t="s">
        <v>258</v>
      </c>
      <c r="C7" s="28" t="s">
        <v>226</v>
      </c>
      <c r="D7" s="28" t="s">
        <v>230</v>
      </c>
      <c r="E7" s="9" t="s">
        <v>44</v>
      </c>
      <c r="F7" s="28"/>
      <c r="G7" s="55">
        <f>G8</f>
        <v>2741.7</v>
      </c>
      <c r="I7" s="68"/>
    </row>
    <row r="8" spans="1:7" s="67" customFormat="1" ht="16.5" customHeight="1">
      <c r="A8" s="1" t="s">
        <v>61</v>
      </c>
      <c r="B8" s="7" t="s">
        <v>258</v>
      </c>
      <c r="C8" s="28" t="s">
        <v>226</v>
      </c>
      <c r="D8" s="28" t="s">
        <v>230</v>
      </c>
      <c r="E8" s="9" t="s">
        <v>45</v>
      </c>
      <c r="F8" s="28"/>
      <c r="G8" s="55">
        <f>G9</f>
        <v>2741.7</v>
      </c>
    </row>
    <row r="9" spans="1:7" s="67" customFormat="1" ht="15" customHeight="1">
      <c r="A9" s="1" t="s">
        <v>59</v>
      </c>
      <c r="B9" s="7" t="s">
        <v>258</v>
      </c>
      <c r="C9" s="28" t="s">
        <v>226</v>
      </c>
      <c r="D9" s="28" t="s">
        <v>230</v>
      </c>
      <c r="E9" s="9" t="s">
        <v>65</v>
      </c>
      <c r="F9" s="28"/>
      <c r="G9" s="55">
        <f>G10</f>
        <v>2741.7</v>
      </c>
    </row>
    <row r="10" spans="1:9" s="67" customFormat="1" ht="12" customHeight="1">
      <c r="A10" s="69" t="s">
        <v>186</v>
      </c>
      <c r="B10" s="7" t="s">
        <v>258</v>
      </c>
      <c r="C10" s="28" t="s">
        <v>226</v>
      </c>
      <c r="D10" s="28" t="s">
        <v>230</v>
      </c>
      <c r="E10" s="9" t="s">
        <v>65</v>
      </c>
      <c r="F10" s="9">
        <v>120</v>
      </c>
      <c r="G10" s="55">
        <v>2741.7</v>
      </c>
      <c r="I10" s="68"/>
    </row>
    <row r="11" spans="1:10" s="66" customFormat="1" ht="34.5" customHeight="1">
      <c r="A11" s="30" t="s">
        <v>11</v>
      </c>
      <c r="B11" s="7" t="s">
        <v>258</v>
      </c>
      <c r="C11" s="64" t="s">
        <v>228</v>
      </c>
      <c r="D11" s="64" t="s">
        <v>231</v>
      </c>
      <c r="E11" s="64"/>
      <c r="F11" s="64"/>
      <c r="G11" s="65">
        <f>G12</f>
        <v>3103.8</v>
      </c>
      <c r="I11" s="70"/>
      <c r="J11" s="70"/>
    </row>
    <row r="12" spans="1:7" s="67" customFormat="1" ht="30" customHeight="1">
      <c r="A12" s="1" t="s">
        <v>25</v>
      </c>
      <c r="B12" s="7" t="s">
        <v>258</v>
      </c>
      <c r="C12" s="28" t="s">
        <v>226</v>
      </c>
      <c r="D12" s="28" t="s">
        <v>232</v>
      </c>
      <c r="E12" s="9" t="s">
        <v>44</v>
      </c>
      <c r="F12" s="28"/>
      <c r="G12" s="55">
        <f>G13</f>
        <v>3103.8</v>
      </c>
    </row>
    <row r="13" spans="1:10" s="67" customFormat="1" ht="18" customHeight="1">
      <c r="A13" s="1" t="s">
        <v>62</v>
      </c>
      <c r="B13" s="7" t="s">
        <v>258</v>
      </c>
      <c r="C13" s="28" t="s">
        <v>226</v>
      </c>
      <c r="D13" s="28" t="s">
        <v>232</v>
      </c>
      <c r="E13" s="9" t="s">
        <v>46</v>
      </c>
      <c r="F13" s="28"/>
      <c r="G13" s="55">
        <f>G14+G16</f>
        <v>3103.8</v>
      </c>
      <c r="J13" s="68"/>
    </row>
    <row r="14" spans="1:7" s="67" customFormat="1" ht="27" customHeight="1">
      <c r="A14" s="1" t="s">
        <v>63</v>
      </c>
      <c r="B14" s="7" t="s">
        <v>258</v>
      </c>
      <c r="C14" s="28" t="s">
        <v>226</v>
      </c>
      <c r="D14" s="28" t="s">
        <v>232</v>
      </c>
      <c r="E14" s="9" t="s">
        <v>66</v>
      </c>
      <c r="F14" s="28"/>
      <c r="G14" s="55">
        <f>G15</f>
        <v>2180.8</v>
      </c>
    </row>
    <row r="15" spans="1:7" s="67" customFormat="1" ht="21" customHeight="1">
      <c r="A15" s="69" t="s">
        <v>186</v>
      </c>
      <c r="B15" s="7" t="s">
        <v>258</v>
      </c>
      <c r="C15" s="28" t="s">
        <v>226</v>
      </c>
      <c r="D15" s="28" t="s">
        <v>232</v>
      </c>
      <c r="E15" s="9" t="s">
        <v>66</v>
      </c>
      <c r="F15" s="9">
        <v>120</v>
      </c>
      <c r="G15" s="55">
        <v>2180.8</v>
      </c>
    </row>
    <row r="16" spans="1:7" s="67" customFormat="1" ht="30.75" customHeight="1">
      <c r="A16" s="1" t="s">
        <v>64</v>
      </c>
      <c r="B16" s="7" t="s">
        <v>258</v>
      </c>
      <c r="C16" s="28" t="s">
        <v>226</v>
      </c>
      <c r="D16" s="28" t="s">
        <v>232</v>
      </c>
      <c r="E16" s="9" t="s">
        <v>67</v>
      </c>
      <c r="F16" s="28"/>
      <c r="G16" s="55">
        <f>G17+G18+G19</f>
        <v>923</v>
      </c>
    </row>
    <row r="17" spans="1:7" s="67" customFormat="1" ht="19.5" customHeight="1">
      <c r="A17" s="69" t="s">
        <v>186</v>
      </c>
      <c r="B17" s="7" t="s">
        <v>258</v>
      </c>
      <c r="C17" s="28" t="s">
        <v>226</v>
      </c>
      <c r="D17" s="28" t="s">
        <v>232</v>
      </c>
      <c r="E17" s="9" t="s">
        <v>67</v>
      </c>
      <c r="F17" s="28">
        <v>120</v>
      </c>
      <c r="G17" s="55">
        <v>480</v>
      </c>
    </row>
    <row r="18" spans="1:11" s="67" customFormat="1" ht="14.25" customHeight="1">
      <c r="A18" s="69" t="s">
        <v>184</v>
      </c>
      <c r="B18" s="7" t="s">
        <v>258</v>
      </c>
      <c r="C18" s="28" t="s">
        <v>226</v>
      </c>
      <c r="D18" s="28" t="s">
        <v>232</v>
      </c>
      <c r="E18" s="9" t="s">
        <v>67</v>
      </c>
      <c r="F18" s="9">
        <v>240</v>
      </c>
      <c r="G18" s="55">
        <v>390</v>
      </c>
      <c r="J18" s="52"/>
      <c r="K18" s="71"/>
    </row>
    <row r="19" spans="1:7" s="67" customFormat="1" ht="13.5">
      <c r="A19" s="1" t="s">
        <v>28</v>
      </c>
      <c r="B19" s="7" t="s">
        <v>258</v>
      </c>
      <c r="C19" s="28" t="s">
        <v>226</v>
      </c>
      <c r="D19" s="28" t="s">
        <v>232</v>
      </c>
      <c r="E19" s="9" t="s">
        <v>67</v>
      </c>
      <c r="F19" s="9">
        <v>540</v>
      </c>
      <c r="G19" s="11">
        <v>53</v>
      </c>
    </row>
    <row r="20" spans="1:12" s="66" customFormat="1" ht="45.75" customHeight="1">
      <c r="A20" s="30" t="s">
        <v>34</v>
      </c>
      <c r="B20" s="7" t="s">
        <v>258</v>
      </c>
      <c r="C20" s="64" t="s">
        <v>228</v>
      </c>
      <c r="D20" s="64" t="s">
        <v>233</v>
      </c>
      <c r="E20" s="64"/>
      <c r="F20" s="64"/>
      <c r="G20" s="65">
        <f>G21</f>
        <v>21696.800000000003</v>
      </c>
      <c r="I20" s="70"/>
      <c r="J20" s="70"/>
      <c r="L20" s="70"/>
    </row>
    <row r="21" spans="1:9" s="67" customFormat="1" ht="27.75" customHeight="1">
      <c r="A21" s="1" t="s">
        <v>25</v>
      </c>
      <c r="B21" s="7" t="s">
        <v>258</v>
      </c>
      <c r="C21" s="28" t="s">
        <v>226</v>
      </c>
      <c r="D21" s="28" t="s">
        <v>234</v>
      </c>
      <c r="E21" s="9" t="s">
        <v>44</v>
      </c>
      <c r="F21" s="28"/>
      <c r="G21" s="55">
        <f>G22</f>
        <v>21696.800000000003</v>
      </c>
      <c r="I21" s="68"/>
    </row>
    <row r="22" spans="1:9" s="67" customFormat="1" ht="27.75" customHeight="1">
      <c r="A22" s="1" t="s">
        <v>60</v>
      </c>
      <c r="B22" s="7" t="s">
        <v>258</v>
      </c>
      <c r="C22" s="28" t="s">
        <v>226</v>
      </c>
      <c r="D22" s="28" t="s">
        <v>234</v>
      </c>
      <c r="E22" s="9" t="s">
        <v>51</v>
      </c>
      <c r="F22" s="28"/>
      <c r="G22" s="55">
        <f>G23+G25</f>
        <v>21696.800000000003</v>
      </c>
      <c r="I22" s="68"/>
    </row>
    <row r="23" spans="1:7" s="67" customFormat="1" ht="30" customHeight="1">
      <c r="A23" s="1" t="s">
        <v>69</v>
      </c>
      <c r="B23" s="7" t="s">
        <v>258</v>
      </c>
      <c r="C23" s="28" t="s">
        <v>226</v>
      </c>
      <c r="D23" s="28" t="s">
        <v>234</v>
      </c>
      <c r="E23" s="9" t="s">
        <v>71</v>
      </c>
      <c r="F23" s="28"/>
      <c r="G23" s="55">
        <f>G24</f>
        <v>17465.7</v>
      </c>
    </row>
    <row r="24" spans="1:7" s="67" customFormat="1" ht="18.75" customHeight="1">
      <c r="A24" s="69" t="s">
        <v>186</v>
      </c>
      <c r="B24" s="7" t="s">
        <v>258</v>
      </c>
      <c r="C24" s="28" t="s">
        <v>226</v>
      </c>
      <c r="D24" s="28" t="s">
        <v>234</v>
      </c>
      <c r="E24" s="9" t="s">
        <v>71</v>
      </c>
      <c r="F24" s="9">
        <v>120</v>
      </c>
      <c r="G24" s="55">
        <v>17465.7</v>
      </c>
    </row>
    <row r="25" spans="1:7" s="67" customFormat="1" ht="18" customHeight="1">
      <c r="A25" s="1" t="s">
        <v>70</v>
      </c>
      <c r="B25" s="7" t="s">
        <v>258</v>
      </c>
      <c r="C25" s="28" t="s">
        <v>226</v>
      </c>
      <c r="D25" s="28" t="s">
        <v>234</v>
      </c>
      <c r="E25" s="9" t="s">
        <v>68</v>
      </c>
      <c r="F25" s="28"/>
      <c r="G25" s="55">
        <f>G26+G27+G28</f>
        <v>4231.1</v>
      </c>
    </row>
    <row r="26" spans="1:7" s="67" customFormat="1" ht="13.5">
      <c r="A26" s="69" t="s">
        <v>184</v>
      </c>
      <c r="B26" s="7" t="s">
        <v>258</v>
      </c>
      <c r="C26" s="28" t="s">
        <v>226</v>
      </c>
      <c r="D26" s="28" t="s">
        <v>234</v>
      </c>
      <c r="E26" s="9" t="s">
        <v>68</v>
      </c>
      <c r="F26" s="9">
        <v>240</v>
      </c>
      <c r="G26" s="55">
        <f>3497.3+313.5-100</f>
        <v>3710.8</v>
      </c>
    </row>
    <row r="27" spans="1:7" s="67" customFormat="1" ht="13.5">
      <c r="A27" s="69" t="s">
        <v>187</v>
      </c>
      <c r="B27" s="7" t="s">
        <v>258</v>
      </c>
      <c r="C27" s="28" t="s">
        <v>226</v>
      </c>
      <c r="D27" s="28" t="s">
        <v>234</v>
      </c>
      <c r="E27" s="9" t="s">
        <v>68</v>
      </c>
      <c r="F27" s="28">
        <v>850</v>
      </c>
      <c r="G27" s="55">
        <v>20</v>
      </c>
    </row>
    <row r="28" spans="1:7" s="67" customFormat="1" ht="13.5">
      <c r="A28" s="1" t="s">
        <v>28</v>
      </c>
      <c r="B28" s="7" t="s">
        <v>258</v>
      </c>
      <c r="C28" s="28" t="s">
        <v>226</v>
      </c>
      <c r="D28" s="28" t="s">
        <v>234</v>
      </c>
      <c r="E28" s="9" t="s">
        <v>68</v>
      </c>
      <c r="F28" s="28">
        <v>540</v>
      </c>
      <c r="G28" s="55">
        <v>500.3</v>
      </c>
    </row>
    <row r="29" spans="1:7" s="66" customFormat="1" ht="13.5">
      <c r="A29" s="30" t="s">
        <v>3</v>
      </c>
      <c r="B29" s="7" t="s">
        <v>258</v>
      </c>
      <c r="C29" s="64" t="s">
        <v>228</v>
      </c>
      <c r="D29" s="64" t="s">
        <v>235</v>
      </c>
      <c r="E29" s="23"/>
      <c r="F29" s="64"/>
      <c r="G29" s="65">
        <f>G30</f>
        <v>162.8</v>
      </c>
    </row>
    <row r="30" spans="1:7" s="67" customFormat="1" ht="27" customHeight="1">
      <c r="A30" s="1" t="s">
        <v>25</v>
      </c>
      <c r="B30" s="7" t="s">
        <v>258</v>
      </c>
      <c r="C30" s="28" t="s">
        <v>226</v>
      </c>
      <c r="D30" s="28" t="s">
        <v>236</v>
      </c>
      <c r="E30" s="9" t="s">
        <v>44</v>
      </c>
      <c r="F30" s="28"/>
      <c r="G30" s="65">
        <f>G31</f>
        <v>162.8</v>
      </c>
    </row>
    <row r="31" spans="1:7" s="67" customFormat="1" ht="12.75" customHeight="1">
      <c r="A31" s="1" t="s">
        <v>77</v>
      </c>
      <c r="B31" s="7" t="s">
        <v>258</v>
      </c>
      <c r="C31" s="28" t="s">
        <v>226</v>
      </c>
      <c r="D31" s="28" t="s">
        <v>236</v>
      </c>
      <c r="E31" s="9" t="s">
        <v>47</v>
      </c>
      <c r="F31" s="28"/>
      <c r="G31" s="65">
        <f>G32</f>
        <v>162.8</v>
      </c>
    </row>
    <row r="32" spans="1:7" s="67" customFormat="1" ht="13.5">
      <c r="A32" s="1" t="s">
        <v>3</v>
      </c>
      <c r="B32" s="7" t="s">
        <v>258</v>
      </c>
      <c r="C32" s="28" t="s">
        <v>226</v>
      </c>
      <c r="D32" s="28" t="s">
        <v>236</v>
      </c>
      <c r="E32" s="9" t="s">
        <v>72</v>
      </c>
      <c r="F32" s="28"/>
      <c r="G32" s="65">
        <f>G33</f>
        <v>162.8</v>
      </c>
    </row>
    <row r="33" spans="1:11" s="67" customFormat="1" ht="13.5">
      <c r="A33" s="69" t="s">
        <v>4</v>
      </c>
      <c r="B33" s="7" t="s">
        <v>258</v>
      </c>
      <c r="C33" s="28" t="s">
        <v>226</v>
      </c>
      <c r="D33" s="28" t="s">
        <v>236</v>
      </c>
      <c r="E33" s="9" t="s">
        <v>72</v>
      </c>
      <c r="F33" s="9">
        <v>870</v>
      </c>
      <c r="G33" s="65">
        <f>440.8-278</f>
        <v>162.8</v>
      </c>
      <c r="I33" s="72"/>
      <c r="J33" s="72"/>
      <c r="K33" s="72"/>
    </row>
    <row r="34" spans="1:7" s="66" customFormat="1" ht="13.5">
      <c r="A34" s="30" t="s">
        <v>10</v>
      </c>
      <c r="B34" s="7" t="s">
        <v>258</v>
      </c>
      <c r="C34" s="64" t="s">
        <v>228</v>
      </c>
      <c r="D34" s="64" t="s">
        <v>237</v>
      </c>
      <c r="E34" s="64"/>
      <c r="F34" s="64"/>
      <c r="G34" s="65">
        <f>G35+G42</f>
        <v>13770.4</v>
      </c>
    </row>
    <row r="35" spans="1:7" s="67" customFormat="1" ht="30" customHeight="1">
      <c r="A35" s="1" t="s">
        <v>56</v>
      </c>
      <c r="B35" s="7" t="s">
        <v>258</v>
      </c>
      <c r="C35" s="28" t="s">
        <v>226</v>
      </c>
      <c r="D35" s="28" t="s">
        <v>238</v>
      </c>
      <c r="E35" s="9" t="s">
        <v>130</v>
      </c>
      <c r="F35" s="28"/>
      <c r="G35" s="55">
        <f>G36+G39</f>
        <v>800</v>
      </c>
    </row>
    <row r="36" spans="1:7" s="67" customFormat="1" ht="24.75" customHeight="1">
      <c r="A36" s="1" t="s">
        <v>182</v>
      </c>
      <c r="B36" s="7" t="s">
        <v>258</v>
      </c>
      <c r="C36" s="28" t="s">
        <v>226</v>
      </c>
      <c r="D36" s="28" t="s">
        <v>238</v>
      </c>
      <c r="E36" s="9" t="s">
        <v>131</v>
      </c>
      <c r="F36" s="28"/>
      <c r="G36" s="55">
        <v>520</v>
      </c>
    </row>
    <row r="37" spans="1:7" s="67" customFormat="1" ht="21" customHeight="1">
      <c r="A37" s="107" t="s">
        <v>136</v>
      </c>
      <c r="B37" s="7" t="s">
        <v>258</v>
      </c>
      <c r="C37" s="28" t="s">
        <v>226</v>
      </c>
      <c r="D37" s="28" t="s">
        <v>238</v>
      </c>
      <c r="E37" s="9" t="s">
        <v>132</v>
      </c>
      <c r="F37" s="28"/>
      <c r="G37" s="55">
        <v>520</v>
      </c>
    </row>
    <row r="38" spans="1:7" s="67" customFormat="1" ht="15" customHeight="1">
      <c r="A38" s="69" t="s">
        <v>184</v>
      </c>
      <c r="B38" s="7" t="s">
        <v>258</v>
      </c>
      <c r="C38" s="28" t="s">
        <v>226</v>
      </c>
      <c r="D38" s="28" t="s">
        <v>238</v>
      </c>
      <c r="E38" s="9" t="s">
        <v>132</v>
      </c>
      <c r="F38" s="9">
        <v>240</v>
      </c>
      <c r="G38" s="55">
        <v>520</v>
      </c>
    </row>
    <row r="39" spans="1:7" s="67" customFormat="1" ht="30" customHeight="1">
      <c r="A39" s="3" t="s">
        <v>183</v>
      </c>
      <c r="B39" s="7" t="s">
        <v>258</v>
      </c>
      <c r="C39" s="28" t="s">
        <v>226</v>
      </c>
      <c r="D39" s="28" t="s">
        <v>238</v>
      </c>
      <c r="E39" s="9" t="s">
        <v>133</v>
      </c>
      <c r="F39" s="9"/>
      <c r="G39" s="55">
        <f>G40</f>
        <v>280</v>
      </c>
    </row>
    <row r="40" spans="1:7" s="67" customFormat="1" ht="18" customHeight="1">
      <c r="A40" s="13" t="s">
        <v>239</v>
      </c>
      <c r="B40" s="7" t="s">
        <v>258</v>
      </c>
      <c r="C40" s="28" t="s">
        <v>226</v>
      </c>
      <c r="D40" s="28" t="s">
        <v>238</v>
      </c>
      <c r="E40" s="9" t="s">
        <v>202</v>
      </c>
      <c r="F40" s="9"/>
      <c r="G40" s="55">
        <f>G41</f>
        <v>280</v>
      </c>
    </row>
    <row r="41" spans="1:7" s="67" customFormat="1" ht="16.5" customHeight="1">
      <c r="A41" s="69" t="s">
        <v>184</v>
      </c>
      <c r="B41" s="7" t="s">
        <v>258</v>
      </c>
      <c r="C41" s="28" t="s">
        <v>226</v>
      </c>
      <c r="D41" s="28" t="s">
        <v>238</v>
      </c>
      <c r="E41" s="9" t="s">
        <v>202</v>
      </c>
      <c r="F41" s="9">
        <v>240</v>
      </c>
      <c r="G41" s="55">
        <v>280</v>
      </c>
    </row>
    <row r="42" spans="1:7" s="67" customFormat="1" ht="28.5" customHeight="1">
      <c r="A42" s="1" t="s">
        <v>25</v>
      </c>
      <c r="B42" s="7" t="s">
        <v>258</v>
      </c>
      <c r="C42" s="28" t="s">
        <v>226</v>
      </c>
      <c r="D42" s="28" t="s">
        <v>238</v>
      </c>
      <c r="E42" s="9" t="s">
        <v>44</v>
      </c>
      <c r="F42" s="28"/>
      <c r="G42" s="55">
        <f>G43+G47+G52</f>
        <v>12970.4</v>
      </c>
    </row>
    <row r="43" spans="1:7" s="67" customFormat="1" ht="42" customHeight="1">
      <c r="A43" s="1" t="s">
        <v>80</v>
      </c>
      <c r="B43" s="7" t="s">
        <v>258</v>
      </c>
      <c r="C43" s="28" t="s">
        <v>226</v>
      </c>
      <c r="D43" s="28" t="s">
        <v>238</v>
      </c>
      <c r="E43" s="9" t="s">
        <v>48</v>
      </c>
      <c r="F43" s="28"/>
      <c r="G43" s="11">
        <f>G44</f>
        <v>560.8</v>
      </c>
    </row>
    <row r="44" spans="1:7" s="67" customFormat="1" ht="30" customHeight="1">
      <c r="A44" s="1" t="s">
        <v>145</v>
      </c>
      <c r="B44" s="7" t="s">
        <v>258</v>
      </c>
      <c r="C44" s="28" t="s">
        <v>226</v>
      </c>
      <c r="D44" s="28" t="s">
        <v>238</v>
      </c>
      <c r="E44" s="9" t="s">
        <v>164</v>
      </c>
      <c r="F44" s="28"/>
      <c r="G44" s="11">
        <f>G45+G46</f>
        <v>560.8</v>
      </c>
    </row>
    <row r="45" spans="1:7" s="67" customFormat="1" ht="20.25" customHeight="1">
      <c r="A45" s="69" t="s">
        <v>186</v>
      </c>
      <c r="B45" s="7" t="s">
        <v>258</v>
      </c>
      <c r="C45" s="28" t="s">
        <v>226</v>
      </c>
      <c r="D45" s="28" t="s">
        <v>238</v>
      </c>
      <c r="E45" s="9" t="s">
        <v>164</v>
      </c>
      <c r="F45" s="9">
        <v>120</v>
      </c>
      <c r="G45" s="11">
        <v>472.9</v>
      </c>
    </row>
    <row r="46" spans="1:7" s="67" customFormat="1" ht="18.75" customHeight="1">
      <c r="A46" s="69" t="s">
        <v>184</v>
      </c>
      <c r="B46" s="7" t="s">
        <v>258</v>
      </c>
      <c r="C46" s="28" t="s">
        <v>226</v>
      </c>
      <c r="D46" s="28" t="s">
        <v>238</v>
      </c>
      <c r="E46" s="9" t="s">
        <v>164</v>
      </c>
      <c r="F46" s="9">
        <v>240</v>
      </c>
      <c r="G46" s="11">
        <v>87.9</v>
      </c>
    </row>
    <row r="47" spans="1:7" s="67" customFormat="1" ht="29.25" customHeight="1">
      <c r="A47" s="1" t="s">
        <v>150</v>
      </c>
      <c r="B47" s="7" t="s">
        <v>258</v>
      </c>
      <c r="C47" s="28" t="s">
        <v>226</v>
      </c>
      <c r="D47" s="28" t="s">
        <v>238</v>
      </c>
      <c r="E47" s="9" t="s">
        <v>49</v>
      </c>
      <c r="F47" s="9"/>
      <c r="G47" s="55">
        <f>G48</f>
        <v>9550.1</v>
      </c>
    </row>
    <row r="48" spans="1:7" s="67" customFormat="1" ht="15" customHeight="1">
      <c r="A48" s="1" t="s">
        <v>78</v>
      </c>
      <c r="B48" s="7" t="s">
        <v>258</v>
      </c>
      <c r="C48" s="28" t="s">
        <v>226</v>
      </c>
      <c r="D48" s="28" t="s">
        <v>238</v>
      </c>
      <c r="E48" s="9" t="s">
        <v>137</v>
      </c>
      <c r="F48" s="9"/>
      <c r="G48" s="55">
        <f>G49+G50+G51</f>
        <v>9550.1</v>
      </c>
    </row>
    <row r="49" spans="1:7" s="67" customFormat="1" ht="20.25" customHeight="1">
      <c r="A49" s="69" t="s">
        <v>185</v>
      </c>
      <c r="B49" s="7" t="s">
        <v>258</v>
      </c>
      <c r="C49" s="28" t="s">
        <v>226</v>
      </c>
      <c r="D49" s="28" t="s">
        <v>238</v>
      </c>
      <c r="E49" s="9" t="s">
        <v>137</v>
      </c>
      <c r="F49" s="9">
        <v>110</v>
      </c>
      <c r="G49" s="11">
        <v>7804.2</v>
      </c>
    </row>
    <row r="50" spans="1:7" s="67" customFormat="1" ht="13.5">
      <c r="A50" s="69" t="s">
        <v>184</v>
      </c>
      <c r="B50" s="7" t="s">
        <v>258</v>
      </c>
      <c r="C50" s="28" t="s">
        <v>226</v>
      </c>
      <c r="D50" s="28" t="s">
        <v>238</v>
      </c>
      <c r="E50" s="9" t="s">
        <v>137</v>
      </c>
      <c r="F50" s="9">
        <v>240</v>
      </c>
      <c r="G50" s="11">
        <v>1745.4</v>
      </c>
    </row>
    <row r="51" spans="1:7" s="67" customFormat="1" ht="13.5">
      <c r="A51" s="69" t="s">
        <v>187</v>
      </c>
      <c r="B51" s="7" t="s">
        <v>258</v>
      </c>
      <c r="C51" s="28" t="s">
        <v>226</v>
      </c>
      <c r="D51" s="28" t="s">
        <v>238</v>
      </c>
      <c r="E51" s="9" t="s">
        <v>138</v>
      </c>
      <c r="F51" s="9">
        <v>850</v>
      </c>
      <c r="G51" s="11">
        <v>0.5</v>
      </c>
    </row>
    <row r="52" spans="1:7" s="67" customFormat="1" ht="27.75" customHeight="1">
      <c r="A52" s="1" t="s">
        <v>167</v>
      </c>
      <c r="B52" s="7" t="s">
        <v>258</v>
      </c>
      <c r="C52" s="28" t="s">
        <v>226</v>
      </c>
      <c r="D52" s="28" t="s">
        <v>238</v>
      </c>
      <c r="E52" s="9" t="s">
        <v>151</v>
      </c>
      <c r="F52" s="9"/>
      <c r="G52" s="55">
        <f>G53+G57+G59</f>
        <v>2859.5</v>
      </c>
    </row>
    <row r="53" spans="1:7" s="67" customFormat="1" ht="15" customHeight="1">
      <c r="A53" s="1" t="s">
        <v>152</v>
      </c>
      <c r="B53" s="7" t="s">
        <v>258</v>
      </c>
      <c r="C53" s="28" t="s">
        <v>226</v>
      </c>
      <c r="D53" s="28" t="s">
        <v>238</v>
      </c>
      <c r="E53" s="9" t="s">
        <v>139</v>
      </c>
      <c r="F53" s="9"/>
      <c r="G53" s="55">
        <f>G54+G55</f>
        <v>2199.4</v>
      </c>
    </row>
    <row r="54" spans="1:7" s="67" customFormat="1" ht="22.5" customHeight="1">
      <c r="A54" s="69" t="s">
        <v>184</v>
      </c>
      <c r="B54" s="7" t="s">
        <v>258</v>
      </c>
      <c r="C54" s="28" t="s">
        <v>226</v>
      </c>
      <c r="D54" s="28" t="s">
        <v>238</v>
      </c>
      <c r="E54" s="9" t="s">
        <v>139</v>
      </c>
      <c r="F54" s="9">
        <v>240</v>
      </c>
      <c r="G54" s="11">
        <f>1861+290</f>
        <v>2151</v>
      </c>
    </row>
    <row r="55" spans="1:7" s="67" customFormat="1" ht="13.5">
      <c r="A55" s="69" t="s">
        <v>187</v>
      </c>
      <c r="B55" s="7" t="s">
        <v>258</v>
      </c>
      <c r="C55" s="28" t="s">
        <v>226</v>
      </c>
      <c r="D55" s="28" t="s">
        <v>238</v>
      </c>
      <c r="E55" s="9" t="s">
        <v>139</v>
      </c>
      <c r="F55" s="9">
        <v>850</v>
      </c>
      <c r="G55" s="11">
        <v>48.4</v>
      </c>
    </row>
    <row r="56" spans="1:7" s="67" customFormat="1" ht="18" customHeight="1">
      <c r="A56" s="73" t="s">
        <v>206</v>
      </c>
      <c r="B56" s="7" t="s">
        <v>258</v>
      </c>
      <c r="C56" s="28" t="s">
        <v>226</v>
      </c>
      <c r="D56" s="28" t="s">
        <v>238</v>
      </c>
      <c r="E56" s="9" t="s">
        <v>205</v>
      </c>
      <c r="F56" s="9"/>
      <c r="G56" s="11">
        <v>610.1</v>
      </c>
    </row>
    <row r="57" spans="1:7" s="67" customFormat="1" ht="14.25" customHeight="1">
      <c r="A57" s="69" t="s">
        <v>184</v>
      </c>
      <c r="B57" s="7" t="s">
        <v>258</v>
      </c>
      <c r="C57" s="28" t="s">
        <v>226</v>
      </c>
      <c r="D57" s="28" t="s">
        <v>238</v>
      </c>
      <c r="E57" s="9" t="s">
        <v>205</v>
      </c>
      <c r="F57" s="9">
        <v>240</v>
      </c>
      <c r="G57" s="11">
        <v>610.1</v>
      </c>
    </row>
    <row r="58" spans="1:7" s="67" customFormat="1" ht="17.25" customHeight="1">
      <c r="A58" s="69" t="s">
        <v>208</v>
      </c>
      <c r="B58" s="7" t="s">
        <v>258</v>
      </c>
      <c r="C58" s="28" t="s">
        <v>226</v>
      </c>
      <c r="D58" s="28" t="s">
        <v>238</v>
      </c>
      <c r="E58" s="9" t="s">
        <v>207</v>
      </c>
      <c r="F58" s="9"/>
      <c r="G58" s="11">
        <v>50</v>
      </c>
    </row>
    <row r="59" spans="1:7" s="67" customFormat="1" ht="13.5">
      <c r="A59" s="69" t="s">
        <v>209</v>
      </c>
      <c r="B59" s="7" t="s">
        <v>258</v>
      </c>
      <c r="C59" s="28" t="s">
        <v>226</v>
      </c>
      <c r="D59" s="28" t="s">
        <v>238</v>
      </c>
      <c r="E59" s="9" t="s">
        <v>207</v>
      </c>
      <c r="F59" s="9">
        <v>350</v>
      </c>
      <c r="G59" s="11">
        <v>50</v>
      </c>
    </row>
    <row r="60" spans="1:7" s="67" customFormat="1" ht="21" customHeight="1">
      <c r="A60" s="69" t="s">
        <v>240</v>
      </c>
      <c r="B60" s="7" t="s">
        <v>258</v>
      </c>
      <c r="C60" s="28" t="s">
        <v>230</v>
      </c>
      <c r="D60" s="28" t="s">
        <v>227</v>
      </c>
      <c r="E60" s="9"/>
      <c r="F60" s="9"/>
      <c r="G60" s="11">
        <v>448.3</v>
      </c>
    </row>
    <row r="61" spans="1:7" s="66" customFormat="1" ht="12.75" customHeight="1">
      <c r="A61" s="30" t="s">
        <v>8</v>
      </c>
      <c r="B61" s="7" t="s">
        <v>258</v>
      </c>
      <c r="C61" s="112" t="s">
        <v>260</v>
      </c>
      <c r="D61" s="112" t="s">
        <v>272</v>
      </c>
      <c r="E61" s="64"/>
      <c r="F61" s="64"/>
      <c r="G61" s="11">
        <v>448.3</v>
      </c>
    </row>
    <row r="62" spans="1:7" s="67" customFormat="1" ht="30" customHeight="1">
      <c r="A62" s="1" t="s">
        <v>25</v>
      </c>
      <c r="B62" s="7" t="s">
        <v>258</v>
      </c>
      <c r="C62" s="7" t="s">
        <v>260</v>
      </c>
      <c r="D62" s="7" t="s">
        <v>272</v>
      </c>
      <c r="E62" s="9" t="s">
        <v>44</v>
      </c>
      <c r="F62" s="28"/>
      <c r="G62" s="11">
        <v>448.3</v>
      </c>
    </row>
    <row r="63" spans="1:7" s="67" customFormat="1" ht="27" customHeight="1">
      <c r="A63" s="1" t="s">
        <v>79</v>
      </c>
      <c r="B63" s="7" t="s">
        <v>258</v>
      </c>
      <c r="C63" s="7" t="s">
        <v>260</v>
      </c>
      <c r="D63" s="7" t="s">
        <v>272</v>
      </c>
      <c r="E63" s="9" t="s">
        <v>50</v>
      </c>
      <c r="F63" s="28"/>
      <c r="G63" s="11">
        <v>448.3</v>
      </c>
    </row>
    <row r="64" spans="1:7" s="67" customFormat="1" ht="29.25" customHeight="1">
      <c r="A64" s="1" t="s">
        <v>154</v>
      </c>
      <c r="B64" s="7" t="s">
        <v>258</v>
      </c>
      <c r="C64" s="7" t="s">
        <v>260</v>
      </c>
      <c r="D64" s="7" t="s">
        <v>272</v>
      </c>
      <c r="E64" s="9" t="s">
        <v>163</v>
      </c>
      <c r="F64" s="28"/>
      <c r="G64" s="11">
        <v>448.3</v>
      </c>
    </row>
    <row r="65" spans="1:7" s="67" customFormat="1" ht="15" customHeight="1">
      <c r="A65" s="31" t="s">
        <v>186</v>
      </c>
      <c r="B65" s="7" t="s">
        <v>258</v>
      </c>
      <c r="C65" s="7" t="s">
        <v>260</v>
      </c>
      <c r="D65" s="7" t="s">
        <v>272</v>
      </c>
      <c r="E65" s="9" t="s">
        <v>163</v>
      </c>
      <c r="F65" s="9">
        <v>120</v>
      </c>
      <c r="G65" s="11">
        <v>448.3</v>
      </c>
    </row>
    <row r="66" spans="1:7" s="67" customFormat="1" ht="21.75" customHeight="1">
      <c r="A66" s="69" t="s">
        <v>241</v>
      </c>
      <c r="B66" s="7" t="s">
        <v>258</v>
      </c>
      <c r="C66" s="28" t="s">
        <v>232</v>
      </c>
      <c r="D66" s="28" t="s">
        <v>227</v>
      </c>
      <c r="E66" s="9"/>
      <c r="F66" s="9"/>
      <c r="G66" s="11">
        <f>G67+G80</f>
        <v>11172.3</v>
      </c>
    </row>
    <row r="67" spans="1:7" s="66" customFormat="1" ht="27" customHeight="1">
      <c r="A67" s="30" t="s">
        <v>26</v>
      </c>
      <c r="B67" s="7" t="s">
        <v>258</v>
      </c>
      <c r="C67" s="64" t="s">
        <v>231</v>
      </c>
      <c r="D67" s="64" t="s">
        <v>242</v>
      </c>
      <c r="E67" s="64"/>
      <c r="F67" s="64"/>
      <c r="G67" s="65">
        <f>G68</f>
        <v>10397.3</v>
      </c>
    </row>
    <row r="68" spans="1:7" s="67" customFormat="1" ht="43.5" customHeight="1">
      <c r="A68" s="1" t="s">
        <v>84</v>
      </c>
      <c r="B68" s="7" t="s">
        <v>258</v>
      </c>
      <c r="C68" s="28" t="s">
        <v>232</v>
      </c>
      <c r="D68" s="28" t="s">
        <v>243</v>
      </c>
      <c r="E68" s="9" t="s">
        <v>38</v>
      </c>
      <c r="F68" s="9" t="s">
        <v>16</v>
      </c>
      <c r="G68" s="55">
        <f>G69+G72+G75</f>
        <v>10397.3</v>
      </c>
    </row>
    <row r="69" spans="1:7" s="67" customFormat="1" ht="26.25" customHeight="1">
      <c r="A69" s="1" t="s">
        <v>171</v>
      </c>
      <c r="B69" s="7" t="s">
        <v>258</v>
      </c>
      <c r="C69" s="28" t="s">
        <v>232</v>
      </c>
      <c r="D69" s="28" t="s">
        <v>243</v>
      </c>
      <c r="E69" s="8" t="s">
        <v>90</v>
      </c>
      <c r="F69" s="9" t="s">
        <v>16</v>
      </c>
      <c r="G69" s="55">
        <v>135</v>
      </c>
    </row>
    <row r="70" spans="1:7" s="67" customFormat="1" ht="24" customHeight="1">
      <c r="A70" s="107" t="s">
        <v>92</v>
      </c>
      <c r="B70" s="7" t="s">
        <v>258</v>
      </c>
      <c r="C70" s="28" t="s">
        <v>232</v>
      </c>
      <c r="D70" s="28" t="s">
        <v>243</v>
      </c>
      <c r="E70" s="9" t="s">
        <v>40</v>
      </c>
      <c r="F70" s="9"/>
      <c r="G70" s="55">
        <v>135</v>
      </c>
    </row>
    <row r="71" spans="1:7" s="67" customFormat="1" ht="14.25" customHeight="1">
      <c r="A71" s="69" t="s">
        <v>184</v>
      </c>
      <c r="B71" s="7" t="s">
        <v>258</v>
      </c>
      <c r="C71" s="28" t="s">
        <v>232</v>
      </c>
      <c r="D71" s="28" t="s">
        <v>243</v>
      </c>
      <c r="E71" s="9" t="s">
        <v>40</v>
      </c>
      <c r="F71" s="9">
        <v>240</v>
      </c>
      <c r="G71" s="55">
        <v>135</v>
      </c>
    </row>
    <row r="72" spans="1:7" s="67" customFormat="1" ht="24" customHeight="1">
      <c r="A72" s="1" t="s">
        <v>172</v>
      </c>
      <c r="B72" s="7" t="s">
        <v>258</v>
      </c>
      <c r="C72" s="28" t="s">
        <v>232</v>
      </c>
      <c r="D72" s="28" t="s">
        <v>243</v>
      </c>
      <c r="E72" s="9" t="s">
        <v>91</v>
      </c>
      <c r="F72" s="9"/>
      <c r="G72" s="55">
        <f>G73</f>
        <v>2940</v>
      </c>
    </row>
    <row r="73" spans="1:7" s="67" customFormat="1" ht="25.5" customHeight="1">
      <c r="A73" s="1" t="s">
        <v>93</v>
      </c>
      <c r="B73" s="7" t="s">
        <v>258</v>
      </c>
      <c r="C73" s="28" t="s">
        <v>232</v>
      </c>
      <c r="D73" s="28" t="s">
        <v>243</v>
      </c>
      <c r="E73" s="9" t="s">
        <v>117</v>
      </c>
      <c r="F73" s="9"/>
      <c r="G73" s="55">
        <f>G74</f>
        <v>2940</v>
      </c>
    </row>
    <row r="74" spans="1:7" s="67" customFormat="1" ht="13.5">
      <c r="A74" s="69" t="s">
        <v>184</v>
      </c>
      <c r="B74" s="7" t="s">
        <v>258</v>
      </c>
      <c r="C74" s="28" t="s">
        <v>232</v>
      </c>
      <c r="D74" s="28" t="s">
        <v>243</v>
      </c>
      <c r="E74" s="9" t="s">
        <v>117</v>
      </c>
      <c r="F74" s="9">
        <v>240</v>
      </c>
      <c r="G74" s="11">
        <v>2940</v>
      </c>
    </row>
    <row r="75" spans="1:7" s="67" customFormat="1" ht="27" customHeight="1">
      <c r="A75" s="1" t="s">
        <v>244</v>
      </c>
      <c r="B75" s="7" t="s">
        <v>258</v>
      </c>
      <c r="C75" s="28" t="s">
        <v>232</v>
      </c>
      <c r="D75" s="28" t="s">
        <v>243</v>
      </c>
      <c r="E75" s="9" t="s">
        <v>89</v>
      </c>
      <c r="F75" s="9"/>
      <c r="G75" s="55">
        <f>G76</f>
        <v>7322.299999999999</v>
      </c>
    </row>
    <row r="76" spans="1:7" s="67" customFormat="1" ht="12" customHeight="1">
      <c r="A76" s="1" t="s">
        <v>78</v>
      </c>
      <c r="B76" s="7" t="s">
        <v>258</v>
      </c>
      <c r="C76" s="28" t="s">
        <v>232</v>
      </c>
      <c r="D76" s="28" t="s">
        <v>243</v>
      </c>
      <c r="E76" s="9" t="s">
        <v>73</v>
      </c>
      <c r="F76" s="9"/>
      <c r="G76" s="55">
        <f>G77+G78+G79</f>
        <v>7322.299999999999</v>
      </c>
    </row>
    <row r="77" spans="1:7" s="67" customFormat="1" ht="17.25" customHeight="1">
      <c r="A77" s="69" t="s">
        <v>185</v>
      </c>
      <c r="B77" s="7" t="s">
        <v>258</v>
      </c>
      <c r="C77" s="28" t="s">
        <v>232</v>
      </c>
      <c r="D77" s="28" t="s">
        <v>243</v>
      </c>
      <c r="E77" s="9" t="s">
        <v>73</v>
      </c>
      <c r="F77" s="9">
        <v>110</v>
      </c>
      <c r="G77" s="11">
        <v>6005.9</v>
      </c>
    </row>
    <row r="78" spans="1:7" s="67" customFormat="1" ht="13.5">
      <c r="A78" s="69" t="s">
        <v>184</v>
      </c>
      <c r="B78" s="7" t="s">
        <v>258</v>
      </c>
      <c r="C78" s="28" t="s">
        <v>232</v>
      </c>
      <c r="D78" s="28" t="s">
        <v>243</v>
      </c>
      <c r="E78" s="9" t="s">
        <v>73</v>
      </c>
      <c r="F78" s="9">
        <v>240</v>
      </c>
      <c r="G78" s="11">
        <v>1315.9</v>
      </c>
    </row>
    <row r="79" spans="1:7" s="67" customFormat="1" ht="13.5">
      <c r="A79" s="69" t="s">
        <v>187</v>
      </c>
      <c r="B79" s="7" t="s">
        <v>258</v>
      </c>
      <c r="C79" s="28" t="s">
        <v>232</v>
      </c>
      <c r="D79" s="28" t="s">
        <v>243</v>
      </c>
      <c r="E79" s="9" t="s">
        <v>73</v>
      </c>
      <c r="F79" s="9">
        <v>850</v>
      </c>
      <c r="G79" s="11">
        <v>0.5</v>
      </c>
    </row>
    <row r="80" spans="1:7" s="66" customFormat="1" ht="15" customHeight="1">
      <c r="A80" s="30" t="s">
        <v>33</v>
      </c>
      <c r="B80" s="7" t="s">
        <v>258</v>
      </c>
      <c r="C80" s="64" t="s">
        <v>231</v>
      </c>
      <c r="D80" s="64">
        <v>10</v>
      </c>
      <c r="E80" s="64"/>
      <c r="F80" s="64"/>
      <c r="G80" s="65">
        <v>775</v>
      </c>
    </row>
    <row r="81" spans="1:7" s="67" customFormat="1" ht="39.75" customHeight="1">
      <c r="A81" s="1" t="s">
        <v>84</v>
      </c>
      <c r="B81" s="7" t="s">
        <v>258</v>
      </c>
      <c r="C81" s="28" t="s">
        <v>232</v>
      </c>
      <c r="D81" s="28">
        <v>10</v>
      </c>
      <c r="E81" s="9" t="s">
        <v>38</v>
      </c>
      <c r="F81" s="9" t="s">
        <v>16</v>
      </c>
      <c r="G81" s="65">
        <v>775</v>
      </c>
    </row>
    <row r="82" spans="1:7" s="67" customFormat="1" ht="29.25" customHeight="1">
      <c r="A82" s="1" t="s">
        <v>171</v>
      </c>
      <c r="B82" s="7" t="s">
        <v>258</v>
      </c>
      <c r="C82" s="28" t="s">
        <v>232</v>
      </c>
      <c r="D82" s="28">
        <v>10</v>
      </c>
      <c r="E82" s="8" t="s">
        <v>90</v>
      </c>
      <c r="F82" s="9" t="s">
        <v>16</v>
      </c>
      <c r="G82" s="65">
        <v>775</v>
      </c>
    </row>
    <row r="83" spans="1:7" s="67" customFormat="1" ht="27" customHeight="1">
      <c r="A83" s="107" t="s">
        <v>92</v>
      </c>
      <c r="B83" s="7" t="s">
        <v>258</v>
      </c>
      <c r="C83" s="28" t="s">
        <v>232</v>
      </c>
      <c r="D83" s="28">
        <v>10</v>
      </c>
      <c r="E83" s="9" t="s">
        <v>40</v>
      </c>
      <c r="F83" s="9"/>
      <c r="G83" s="65">
        <v>775</v>
      </c>
    </row>
    <row r="84" spans="1:7" s="67" customFormat="1" ht="13.5">
      <c r="A84" s="69" t="s">
        <v>184</v>
      </c>
      <c r="B84" s="7" t="s">
        <v>258</v>
      </c>
      <c r="C84" s="28" t="s">
        <v>232</v>
      </c>
      <c r="D84" s="28">
        <v>10</v>
      </c>
      <c r="E84" s="9" t="s">
        <v>40</v>
      </c>
      <c r="F84" s="9">
        <v>240</v>
      </c>
      <c r="G84" s="55">
        <v>775</v>
      </c>
    </row>
    <row r="85" spans="1:7" s="67" customFormat="1" ht="13.5">
      <c r="A85" s="69" t="s">
        <v>245</v>
      </c>
      <c r="B85" s="7" t="s">
        <v>258</v>
      </c>
      <c r="C85" s="28" t="s">
        <v>234</v>
      </c>
      <c r="D85" s="28" t="s">
        <v>227</v>
      </c>
      <c r="E85" s="9"/>
      <c r="F85" s="9"/>
      <c r="G85" s="11">
        <f>G86+G91+G96</f>
        <v>15997</v>
      </c>
    </row>
    <row r="86" spans="1:7" s="66" customFormat="1" ht="13.5">
      <c r="A86" s="30" t="s">
        <v>31</v>
      </c>
      <c r="B86" s="7" t="s">
        <v>258</v>
      </c>
      <c r="C86" s="64" t="s">
        <v>233</v>
      </c>
      <c r="D86" s="64" t="s">
        <v>229</v>
      </c>
      <c r="E86" s="64"/>
      <c r="F86" s="64"/>
      <c r="G86" s="65">
        <f>G87</f>
        <v>200</v>
      </c>
    </row>
    <row r="87" spans="1:7" s="67" customFormat="1" ht="27" customHeight="1">
      <c r="A87" s="1" t="s">
        <v>25</v>
      </c>
      <c r="B87" s="7" t="s">
        <v>258</v>
      </c>
      <c r="C87" s="28" t="s">
        <v>234</v>
      </c>
      <c r="D87" s="28" t="s">
        <v>230</v>
      </c>
      <c r="E87" s="9" t="s">
        <v>44</v>
      </c>
      <c r="F87" s="28"/>
      <c r="G87" s="55">
        <f>G88</f>
        <v>200</v>
      </c>
    </row>
    <row r="88" spans="1:7" s="67" customFormat="1" ht="27" customHeight="1">
      <c r="A88" s="1" t="s">
        <v>246</v>
      </c>
      <c r="B88" s="7" t="s">
        <v>258</v>
      </c>
      <c r="C88" s="28" t="s">
        <v>234</v>
      </c>
      <c r="D88" s="28" t="s">
        <v>230</v>
      </c>
      <c r="E88" s="74" t="s">
        <v>153</v>
      </c>
      <c r="F88" s="28"/>
      <c r="G88" s="55">
        <f>G89</f>
        <v>200</v>
      </c>
    </row>
    <row r="89" spans="1:7" s="67" customFormat="1" ht="23.25" customHeight="1">
      <c r="A89" s="1" t="s">
        <v>247</v>
      </c>
      <c r="B89" s="7" t="s">
        <v>258</v>
      </c>
      <c r="C89" s="28" t="s">
        <v>234</v>
      </c>
      <c r="D89" s="28" t="s">
        <v>230</v>
      </c>
      <c r="E89" s="74" t="s">
        <v>140</v>
      </c>
      <c r="F89" s="28"/>
      <c r="G89" s="55">
        <f>G90</f>
        <v>200</v>
      </c>
    </row>
    <row r="90" spans="1:7" s="67" customFormat="1" ht="33" customHeight="1">
      <c r="A90" s="1" t="s">
        <v>30</v>
      </c>
      <c r="B90" s="7" t="s">
        <v>258</v>
      </c>
      <c r="C90" s="28" t="s">
        <v>234</v>
      </c>
      <c r="D90" s="28" t="s">
        <v>230</v>
      </c>
      <c r="E90" s="74" t="s">
        <v>140</v>
      </c>
      <c r="F90" s="9">
        <v>810</v>
      </c>
      <c r="G90" s="11">
        <v>200</v>
      </c>
    </row>
    <row r="91" spans="1:7" s="66" customFormat="1" ht="13.5">
      <c r="A91" s="30" t="s">
        <v>27</v>
      </c>
      <c r="B91" s="7" t="s">
        <v>258</v>
      </c>
      <c r="C91" s="64" t="s">
        <v>233</v>
      </c>
      <c r="D91" s="64" t="s">
        <v>242</v>
      </c>
      <c r="E91" s="64"/>
      <c r="F91" s="64"/>
      <c r="G91" s="65">
        <f>G92</f>
        <v>15537</v>
      </c>
    </row>
    <row r="92" spans="1:7" s="67" customFormat="1" ht="31.5" customHeight="1">
      <c r="A92" s="1" t="s">
        <v>170</v>
      </c>
      <c r="B92" s="7" t="s">
        <v>258</v>
      </c>
      <c r="C92" s="28" t="s">
        <v>234</v>
      </c>
      <c r="D92" s="28" t="s">
        <v>243</v>
      </c>
      <c r="E92" s="9" t="s">
        <v>41</v>
      </c>
      <c r="F92" s="9"/>
      <c r="G92" s="55">
        <f>G93</f>
        <v>15537</v>
      </c>
    </row>
    <row r="93" spans="1:7" s="67" customFormat="1" ht="33" customHeight="1">
      <c r="A93" s="1" t="s">
        <v>176</v>
      </c>
      <c r="B93" s="7" t="s">
        <v>258</v>
      </c>
      <c r="C93" s="28" t="s">
        <v>234</v>
      </c>
      <c r="D93" s="28" t="s">
        <v>243</v>
      </c>
      <c r="E93" s="9" t="s">
        <v>100</v>
      </c>
      <c r="F93" s="9"/>
      <c r="G93" s="55">
        <f>G94</f>
        <v>15537</v>
      </c>
    </row>
    <row r="94" spans="1:7" s="67" customFormat="1" ht="34.5" customHeight="1">
      <c r="A94" s="107" t="s">
        <v>248</v>
      </c>
      <c r="B94" s="7" t="s">
        <v>258</v>
      </c>
      <c r="C94" s="28" t="s">
        <v>234</v>
      </c>
      <c r="D94" s="28" t="s">
        <v>243</v>
      </c>
      <c r="E94" s="9" t="s">
        <v>75</v>
      </c>
      <c r="F94" s="9"/>
      <c r="G94" s="55">
        <f>G95</f>
        <v>15537</v>
      </c>
    </row>
    <row r="95" spans="1:7" s="67" customFormat="1" ht="14.25" customHeight="1">
      <c r="A95" s="69" t="s">
        <v>184</v>
      </c>
      <c r="B95" s="7" t="s">
        <v>258</v>
      </c>
      <c r="C95" s="28" t="s">
        <v>234</v>
      </c>
      <c r="D95" s="28" t="s">
        <v>243</v>
      </c>
      <c r="E95" s="9" t="s">
        <v>75</v>
      </c>
      <c r="F95" s="9">
        <v>240</v>
      </c>
      <c r="G95" s="11">
        <v>15537</v>
      </c>
    </row>
    <row r="96" spans="1:11" s="66" customFormat="1" ht="18" customHeight="1">
      <c r="A96" s="30" t="s">
        <v>9</v>
      </c>
      <c r="B96" s="7" t="s">
        <v>258</v>
      </c>
      <c r="C96" s="64" t="s">
        <v>233</v>
      </c>
      <c r="D96" s="64">
        <v>12</v>
      </c>
      <c r="E96" s="64"/>
      <c r="F96" s="64"/>
      <c r="G96" s="65">
        <f>G97</f>
        <v>260</v>
      </c>
      <c r="K96" s="70"/>
    </row>
    <row r="97" spans="1:7" s="67" customFormat="1" ht="33" customHeight="1">
      <c r="A97" s="1" t="s">
        <v>25</v>
      </c>
      <c r="B97" s="7" t="s">
        <v>258</v>
      </c>
      <c r="C97" s="28" t="s">
        <v>234</v>
      </c>
      <c r="D97" s="28">
        <v>12</v>
      </c>
      <c r="E97" s="9" t="s">
        <v>44</v>
      </c>
      <c r="F97" s="28"/>
      <c r="G97" s="55">
        <f>3560-3300</f>
        <v>260</v>
      </c>
    </row>
    <row r="98" spans="1:7" s="67" customFormat="1" ht="27.75" customHeight="1">
      <c r="A98" s="1" t="s">
        <v>81</v>
      </c>
      <c r="B98" s="7" t="s">
        <v>258</v>
      </c>
      <c r="C98" s="28" t="s">
        <v>234</v>
      </c>
      <c r="D98" s="28">
        <v>12</v>
      </c>
      <c r="E98" s="74" t="s">
        <v>156</v>
      </c>
      <c r="F98" s="9"/>
      <c r="G98" s="55">
        <f>3560-3300</f>
        <v>260</v>
      </c>
    </row>
    <row r="99" spans="1:7" s="67" customFormat="1" ht="36" customHeight="1">
      <c r="A99" s="1" t="s">
        <v>157</v>
      </c>
      <c r="B99" s="7" t="s">
        <v>258</v>
      </c>
      <c r="C99" s="28" t="s">
        <v>234</v>
      </c>
      <c r="D99" s="28">
        <v>12</v>
      </c>
      <c r="E99" s="74" t="s">
        <v>141</v>
      </c>
      <c r="F99" s="9"/>
      <c r="G99" s="55">
        <f>3560-3300</f>
        <v>260</v>
      </c>
    </row>
    <row r="100" spans="1:7" s="67" customFormat="1" ht="15" customHeight="1">
      <c r="A100" s="1" t="s">
        <v>252</v>
      </c>
      <c r="B100" s="7" t="s">
        <v>258</v>
      </c>
      <c r="C100" s="28" t="s">
        <v>234</v>
      </c>
      <c r="D100" s="28">
        <v>12</v>
      </c>
      <c r="E100" s="74" t="s">
        <v>141</v>
      </c>
      <c r="F100" s="9">
        <v>240</v>
      </c>
      <c r="G100" s="55">
        <v>260</v>
      </c>
    </row>
    <row r="101" spans="1:7" s="67" customFormat="1" ht="13.5">
      <c r="A101" s="1" t="s">
        <v>253</v>
      </c>
      <c r="B101" s="7" t="s">
        <v>258</v>
      </c>
      <c r="C101" s="28" t="s">
        <v>254</v>
      </c>
      <c r="D101" s="28" t="s">
        <v>227</v>
      </c>
      <c r="E101" s="74"/>
      <c r="F101" s="9"/>
      <c r="G101" s="11">
        <f>G102+G115+G135</f>
        <v>129901.5</v>
      </c>
    </row>
    <row r="102" spans="1:12" s="66" customFormat="1" ht="14.25" customHeight="1">
      <c r="A102" s="30" t="s">
        <v>35</v>
      </c>
      <c r="B102" s="7" t="s">
        <v>258</v>
      </c>
      <c r="C102" s="64" t="s">
        <v>255</v>
      </c>
      <c r="D102" s="64" t="s">
        <v>228</v>
      </c>
      <c r="E102" s="64"/>
      <c r="F102" s="64"/>
      <c r="G102" s="65">
        <f>G106</f>
        <v>39733.3</v>
      </c>
      <c r="I102" s="75"/>
      <c r="J102" s="75"/>
      <c r="K102" s="75"/>
      <c r="L102" s="75"/>
    </row>
    <row r="103" spans="1:12" s="67" customFormat="1" ht="27" hidden="1">
      <c r="A103" s="95" t="s">
        <v>25</v>
      </c>
      <c r="B103" s="7" t="s">
        <v>258</v>
      </c>
      <c r="C103" s="101" t="s">
        <v>277</v>
      </c>
      <c r="D103" s="101" t="s">
        <v>278</v>
      </c>
      <c r="E103" s="96" t="s">
        <v>44</v>
      </c>
      <c r="F103" s="101"/>
      <c r="G103" s="102">
        <v>0</v>
      </c>
      <c r="I103" s="76"/>
      <c r="J103" s="76"/>
      <c r="K103" s="76"/>
      <c r="L103" s="76"/>
    </row>
    <row r="104" spans="1:14" s="67" customFormat="1" ht="33.75" customHeight="1" hidden="1">
      <c r="A104" s="95" t="s">
        <v>256</v>
      </c>
      <c r="B104" s="7" t="s">
        <v>258</v>
      </c>
      <c r="C104" s="101" t="s">
        <v>277</v>
      </c>
      <c r="D104" s="101" t="s">
        <v>278</v>
      </c>
      <c r="E104" s="96" t="s">
        <v>158</v>
      </c>
      <c r="F104" s="96"/>
      <c r="G104" s="102">
        <v>0</v>
      </c>
      <c r="I104" s="148"/>
      <c r="J104" s="148"/>
      <c r="K104" s="148"/>
      <c r="L104" s="148"/>
      <c r="M104" s="77"/>
      <c r="N104" s="78"/>
    </row>
    <row r="105" spans="1:12" s="67" customFormat="1" ht="30.75" hidden="1">
      <c r="A105" s="104" t="s">
        <v>210</v>
      </c>
      <c r="B105" s="7" t="s">
        <v>258</v>
      </c>
      <c r="C105" s="101" t="s">
        <v>277</v>
      </c>
      <c r="D105" s="101" t="s">
        <v>278</v>
      </c>
      <c r="E105" s="96" t="s">
        <v>142</v>
      </c>
      <c r="F105" s="96"/>
      <c r="G105" s="102">
        <v>0</v>
      </c>
      <c r="J105" s="79"/>
      <c r="K105" s="79"/>
      <c r="L105" s="79"/>
    </row>
    <row r="106" spans="1:12" s="67" customFormat="1" ht="33" customHeight="1">
      <c r="A106" s="4" t="s">
        <v>82</v>
      </c>
      <c r="B106" s="7" t="s">
        <v>258</v>
      </c>
      <c r="C106" s="28" t="s">
        <v>254</v>
      </c>
      <c r="D106" s="28" t="s">
        <v>226</v>
      </c>
      <c r="E106" s="9" t="s">
        <v>158</v>
      </c>
      <c r="F106" s="96">
        <v>410</v>
      </c>
      <c r="G106" s="11">
        <f>G109+G111+G113+G107</f>
        <v>39733.3</v>
      </c>
      <c r="I106" s="76"/>
      <c r="J106" s="76"/>
      <c r="K106" s="76"/>
      <c r="L106" s="76"/>
    </row>
    <row r="107" spans="1:12" s="67" customFormat="1" ht="0" customHeight="1" hidden="1">
      <c r="A107" s="21" t="s">
        <v>210</v>
      </c>
      <c r="B107" s="7" t="s">
        <v>258</v>
      </c>
      <c r="C107" s="28" t="s">
        <v>254</v>
      </c>
      <c r="D107" s="28" t="s">
        <v>226</v>
      </c>
      <c r="E107" s="9" t="s">
        <v>293</v>
      </c>
      <c r="F107" s="96"/>
      <c r="G107" s="11">
        <v>0</v>
      </c>
      <c r="I107" s="76"/>
      <c r="J107" s="76"/>
      <c r="K107" s="76"/>
      <c r="L107" s="76"/>
    </row>
    <row r="108" spans="1:12" s="67" customFormat="1" ht="21.75" customHeight="1" hidden="1">
      <c r="A108" s="1" t="s">
        <v>257</v>
      </c>
      <c r="B108" s="7" t="s">
        <v>258</v>
      </c>
      <c r="C108" s="28" t="s">
        <v>254</v>
      </c>
      <c r="D108" s="28" t="s">
        <v>226</v>
      </c>
      <c r="E108" s="9" t="s">
        <v>293</v>
      </c>
      <c r="F108" s="9">
        <v>410</v>
      </c>
      <c r="G108" s="11">
        <v>0</v>
      </c>
      <c r="I108" s="76"/>
      <c r="J108" s="76"/>
      <c r="K108" s="76"/>
      <c r="L108" s="76"/>
    </row>
    <row r="109" spans="1:12" s="67" customFormat="1" ht="13.5">
      <c r="A109" s="69" t="s">
        <v>211</v>
      </c>
      <c r="B109" s="7" t="s">
        <v>258</v>
      </c>
      <c r="C109" s="28" t="s">
        <v>254</v>
      </c>
      <c r="D109" s="28" t="s">
        <v>226</v>
      </c>
      <c r="E109" s="9" t="s">
        <v>212</v>
      </c>
      <c r="F109" s="9"/>
      <c r="G109" s="11">
        <f>G110</f>
        <v>250</v>
      </c>
      <c r="I109" s="76"/>
      <c r="J109" s="76"/>
      <c r="K109" s="76"/>
      <c r="L109" s="76"/>
    </row>
    <row r="110" spans="1:12" s="67" customFormat="1" ht="13.5">
      <c r="A110" s="69" t="s">
        <v>184</v>
      </c>
      <c r="B110" s="7" t="s">
        <v>258</v>
      </c>
      <c r="C110" s="28" t="s">
        <v>254</v>
      </c>
      <c r="D110" s="28" t="s">
        <v>226</v>
      </c>
      <c r="E110" s="9" t="s">
        <v>212</v>
      </c>
      <c r="F110" s="9">
        <v>240</v>
      </c>
      <c r="G110" s="11">
        <v>250</v>
      </c>
      <c r="I110" s="76"/>
      <c r="J110" s="76"/>
      <c r="K110" s="76"/>
      <c r="L110" s="76"/>
    </row>
    <row r="111" spans="1:12" s="67" customFormat="1" ht="30" customHeight="1">
      <c r="A111" s="80" t="s">
        <v>214</v>
      </c>
      <c r="B111" s="7" t="s">
        <v>258</v>
      </c>
      <c r="C111" s="28" t="s">
        <v>254</v>
      </c>
      <c r="D111" s="28" t="s">
        <v>226</v>
      </c>
      <c r="E111" s="9" t="s">
        <v>213</v>
      </c>
      <c r="F111" s="9"/>
      <c r="G111" s="11">
        <f>G112</f>
        <v>38858</v>
      </c>
      <c r="I111" s="76"/>
      <c r="J111" s="76"/>
      <c r="K111" s="76"/>
      <c r="L111" s="76"/>
    </row>
    <row r="112" spans="1:12" s="67" customFormat="1" ht="33" customHeight="1">
      <c r="A112" s="1" t="s">
        <v>36</v>
      </c>
      <c r="B112" s="7" t="s">
        <v>258</v>
      </c>
      <c r="C112" s="28" t="s">
        <v>254</v>
      </c>
      <c r="D112" s="28" t="s">
        <v>226</v>
      </c>
      <c r="E112" s="9" t="s">
        <v>213</v>
      </c>
      <c r="F112" s="9">
        <v>810</v>
      </c>
      <c r="G112" s="11">
        <f>31080.4+7777.6</f>
        <v>38858</v>
      </c>
      <c r="I112" s="2"/>
      <c r="J112" s="2"/>
      <c r="K112" s="2"/>
      <c r="L112" s="2"/>
    </row>
    <row r="113" spans="1:12" s="67" customFormat="1" ht="18.75" customHeight="1">
      <c r="A113" s="13" t="s">
        <v>215</v>
      </c>
      <c r="B113" s="7" t="s">
        <v>258</v>
      </c>
      <c r="C113" s="28" t="s">
        <v>254</v>
      </c>
      <c r="D113" s="28" t="s">
        <v>226</v>
      </c>
      <c r="E113" s="74" t="s">
        <v>216</v>
      </c>
      <c r="F113" s="9"/>
      <c r="G113" s="11">
        <v>625.3</v>
      </c>
      <c r="I113" s="15"/>
      <c r="J113" s="15"/>
      <c r="K113" s="15"/>
      <c r="L113" s="15"/>
    </row>
    <row r="114" spans="1:12" s="67" customFormat="1" ht="21" customHeight="1">
      <c r="A114" s="69" t="s">
        <v>184</v>
      </c>
      <c r="B114" s="7" t="s">
        <v>258</v>
      </c>
      <c r="C114" s="28" t="s">
        <v>254</v>
      </c>
      <c r="D114" s="28" t="s">
        <v>226</v>
      </c>
      <c r="E114" s="74" t="s">
        <v>216</v>
      </c>
      <c r="F114" s="9">
        <v>240</v>
      </c>
      <c r="G114" s="11">
        <v>625.3</v>
      </c>
      <c r="I114" s="149"/>
      <c r="J114" s="149"/>
      <c r="K114" s="149"/>
      <c r="L114" s="149"/>
    </row>
    <row r="115" spans="1:12" s="66" customFormat="1" ht="13.5">
      <c r="A115" s="30" t="s">
        <v>5</v>
      </c>
      <c r="B115" s="7" t="s">
        <v>258</v>
      </c>
      <c r="C115" s="64" t="s">
        <v>255</v>
      </c>
      <c r="D115" s="64" t="s">
        <v>229</v>
      </c>
      <c r="E115" s="23"/>
      <c r="F115" s="23"/>
      <c r="G115" s="81">
        <f>G116</f>
        <v>29331.799999999996</v>
      </c>
      <c r="I115" s="75"/>
      <c r="J115" s="75"/>
      <c r="K115" s="75"/>
      <c r="L115" s="75"/>
    </row>
    <row r="116" spans="1:12" s="67" customFormat="1" ht="42" customHeight="1">
      <c r="A116" s="1" t="s">
        <v>279</v>
      </c>
      <c r="B116" s="7" t="s">
        <v>258</v>
      </c>
      <c r="C116" s="28" t="s">
        <v>254</v>
      </c>
      <c r="D116" s="28" t="s">
        <v>230</v>
      </c>
      <c r="E116" s="9" t="s">
        <v>39</v>
      </c>
      <c r="F116" s="9"/>
      <c r="G116" s="55">
        <f>G117+G125+G128+G132</f>
        <v>29331.799999999996</v>
      </c>
      <c r="I116" s="76"/>
      <c r="J116" s="76"/>
      <c r="K116" s="76"/>
      <c r="L116" s="76"/>
    </row>
    <row r="117" spans="1:7" s="67" customFormat="1" ht="33.75" customHeight="1">
      <c r="A117" s="1" t="s">
        <v>173</v>
      </c>
      <c r="B117" s="7" t="s">
        <v>258</v>
      </c>
      <c r="C117" s="28" t="s">
        <v>254</v>
      </c>
      <c r="D117" s="28" t="s">
        <v>230</v>
      </c>
      <c r="E117" s="9" t="s">
        <v>94</v>
      </c>
      <c r="F117" s="9"/>
      <c r="G117" s="55">
        <f>G118+G121+G123</f>
        <v>4937.8</v>
      </c>
    </row>
    <row r="118" spans="1:7" s="67" customFormat="1" ht="19.5" customHeight="1">
      <c r="A118" s="1" t="s">
        <v>95</v>
      </c>
      <c r="B118" s="7" t="s">
        <v>258</v>
      </c>
      <c r="C118" s="28" t="s">
        <v>254</v>
      </c>
      <c r="D118" s="28" t="s">
        <v>230</v>
      </c>
      <c r="E118" s="9" t="s">
        <v>74</v>
      </c>
      <c r="F118" s="9"/>
      <c r="G118" s="55">
        <f>G119+G120</f>
        <v>3214.3</v>
      </c>
    </row>
    <row r="119" spans="1:7" s="67" customFormat="1" ht="13.5">
      <c r="A119" s="69" t="s">
        <v>184</v>
      </c>
      <c r="B119" s="7" t="s">
        <v>258</v>
      </c>
      <c r="C119" s="28" t="s">
        <v>254</v>
      </c>
      <c r="D119" s="28" t="s">
        <v>230</v>
      </c>
      <c r="E119" s="9" t="s">
        <v>74</v>
      </c>
      <c r="F119" s="9">
        <v>240</v>
      </c>
      <c r="G119" s="11">
        <f>1773-56.5</f>
        <v>1716.5</v>
      </c>
    </row>
    <row r="120" spans="1:7" s="67" customFormat="1" ht="13.5">
      <c r="A120" s="82" t="s">
        <v>257</v>
      </c>
      <c r="B120" s="7" t="s">
        <v>258</v>
      </c>
      <c r="C120" s="7" t="s">
        <v>259</v>
      </c>
      <c r="D120" s="7" t="s">
        <v>260</v>
      </c>
      <c r="E120" s="9" t="s">
        <v>74</v>
      </c>
      <c r="F120" s="9">
        <v>410</v>
      </c>
      <c r="G120" s="11">
        <v>1497.8</v>
      </c>
    </row>
    <row r="121" spans="1:7" s="67" customFormat="1" ht="33" customHeight="1">
      <c r="A121" s="1" t="s">
        <v>291</v>
      </c>
      <c r="B121" s="7" t="s">
        <v>258</v>
      </c>
      <c r="C121" s="7" t="s">
        <v>259</v>
      </c>
      <c r="D121" s="7" t="s">
        <v>260</v>
      </c>
      <c r="E121" s="9" t="s">
        <v>292</v>
      </c>
      <c r="F121" s="9"/>
      <c r="G121" s="11">
        <v>1667</v>
      </c>
    </row>
    <row r="122" spans="1:7" s="67" customFormat="1" ht="20.25" customHeight="1">
      <c r="A122" s="69" t="s">
        <v>184</v>
      </c>
      <c r="B122" s="7" t="s">
        <v>258</v>
      </c>
      <c r="C122" s="7" t="s">
        <v>259</v>
      </c>
      <c r="D122" s="7" t="s">
        <v>260</v>
      </c>
      <c r="E122" s="9" t="s">
        <v>292</v>
      </c>
      <c r="F122" s="9">
        <v>240</v>
      </c>
      <c r="G122" s="11">
        <v>1667</v>
      </c>
    </row>
    <row r="123" spans="1:7" s="67" customFormat="1" ht="29.25" customHeight="1">
      <c r="A123" s="113" t="s">
        <v>295</v>
      </c>
      <c r="B123" s="7" t="s">
        <v>258</v>
      </c>
      <c r="C123" s="7" t="s">
        <v>259</v>
      </c>
      <c r="D123" s="7" t="s">
        <v>260</v>
      </c>
      <c r="E123" s="9" t="s">
        <v>296</v>
      </c>
      <c r="F123" s="9"/>
      <c r="G123" s="11">
        <v>56.5</v>
      </c>
    </row>
    <row r="124" spans="1:7" s="67" customFormat="1" ht="20.25" customHeight="1">
      <c r="A124" s="69" t="s">
        <v>184</v>
      </c>
      <c r="B124" s="7" t="s">
        <v>258</v>
      </c>
      <c r="C124" s="7" t="s">
        <v>259</v>
      </c>
      <c r="D124" s="7" t="s">
        <v>260</v>
      </c>
      <c r="E124" s="9" t="s">
        <v>296</v>
      </c>
      <c r="F124" s="9">
        <v>240</v>
      </c>
      <c r="G124" s="11">
        <v>56.5</v>
      </c>
    </row>
    <row r="125" spans="1:7" s="67" customFormat="1" ht="36.75" customHeight="1">
      <c r="A125" s="1" t="s">
        <v>174</v>
      </c>
      <c r="B125" s="7" t="s">
        <v>258</v>
      </c>
      <c r="C125" s="28" t="s">
        <v>254</v>
      </c>
      <c r="D125" s="28" t="s">
        <v>230</v>
      </c>
      <c r="E125" s="10" t="s">
        <v>96</v>
      </c>
      <c r="F125" s="9"/>
      <c r="G125" s="55">
        <f>G126</f>
        <v>17590.1</v>
      </c>
    </row>
    <row r="126" spans="1:7" s="67" customFormat="1" ht="15.75" customHeight="1">
      <c r="A126" s="1" t="s">
        <v>104</v>
      </c>
      <c r="B126" s="7" t="s">
        <v>258</v>
      </c>
      <c r="C126" s="28" t="s">
        <v>254</v>
      </c>
      <c r="D126" s="28" t="s">
        <v>230</v>
      </c>
      <c r="E126" s="10" t="s">
        <v>118</v>
      </c>
      <c r="F126" s="9"/>
      <c r="G126" s="55">
        <f>G127</f>
        <v>17590.1</v>
      </c>
    </row>
    <row r="127" spans="1:7" s="67" customFormat="1" ht="21" customHeight="1">
      <c r="A127" s="69" t="s">
        <v>184</v>
      </c>
      <c r="B127" s="7" t="s">
        <v>258</v>
      </c>
      <c r="C127" s="28" t="s">
        <v>254</v>
      </c>
      <c r="D127" s="28" t="s">
        <v>230</v>
      </c>
      <c r="E127" s="9" t="s">
        <v>118</v>
      </c>
      <c r="F127" s="9">
        <v>240</v>
      </c>
      <c r="G127" s="11">
        <f>17785.1-195</f>
        <v>17590.1</v>
      </c>
    </row>
    <row r="128" spans="1:7" s="67" customFormat="1" ht="30" customHeight="1">
      <c r="A128" s="1" t="s">
        <v>175</v>
      </c>
      <c r="B128" s="7" t="s">
        <v>258</v>
      </c>
      <c r="C128" s="28" t="s">
        <v>254</v>
      </c>
      <c r="D128" s="28" t="s">
        <v>230</v>
      </c>
      <c r="E128" s="9" t="s">
        <v>97</v>
      </c>
      <c r="F128" s="9"/>
      <c r="G128" s="55">
        <f>G129</f>
        <v>6753.9</v>
      </c>
    </row>
    <row r="129" spans="1:7" s="67" customFormat="1" ht="27" customHeight="1">
      <c r="A129" s="1" t="s">
        <v>98</v>
      </c>
      <c r="B129" s="7" t="s">
        <v>258</v>
      </c>
      <c r="C129" s="28" t="s">
        <v>254</v>
      </c>
      <c r="D129" s="28" t="s">
        <v>230</v>
      </c>
      <c r="E129" s="9" t="s">
        <v>119</v>
      </c>
      <c r="F129" s="9"/>
      <c r="G129" s="55">
        <f>G130+G131</f>
        <v>6753.9</v>
      </c>
    </row>
    <row r="130" spans="1:10" s="67" customFormat="1" ht="18.75" customHeight="1">
      <c r="A130" s="69" t="s">
        <v>184</v>
      </c>
      <c r="B130" s="7" t="s">
        <v>258</v>
      </c>
      <c r="C130" s="28" t="s">
        <v>254</v>
      </c>
      <c r="D130" s="28" t="s">
        <v>230</v>
      </c>
      <c r="E130" s="9" t="s">
        <v>119</v>
      </c>
      <c r="F130" s="9">
        <v>240</v>
      </c>
      <c r="G130" s="11">
        <f>6558.9+195</f>
        <v>6753.9</v>
      </c>
      <c r="J130" s="76"/>
    </row>
    <row r="131" spans="1:7" s="67" customFormat="1" ht="13.5">
      <c r="A131" s="1" t="s">
        <v>257</v>
      </c>
      <c r="B131" s="7" t="s">
        <v>258</v>
      </c>
      <c r="C131" s="28" t="s">
        <v>254</v>
      </c>
      <c r="D131" s="28" t="s">
        <v>230</v>
      </c>
      <c r="E131" s="9" t="s">
        <v>119</v>
      </c>
      <c r="F131" s="9">
        <v>410</v>
      </c>
      <c r="G131" s="11">
        <v>0</v>
      </c>
    </row>
    <row r="132" spans="1:7" s="67" customFormat="1" ht="19.5" customHeight="1">
      <c r="A132" s="1" t="s">
        <v>282</v>
      </c>
      <c r="B132" s="7" t="s">
        <v>258</v>
      </c>
      <c r="C132" s="28" t="s">
        <v>254</v>
      </c>
      <c r="D132" s="28" t="s">
        <v>230</v>
      </c>
      <c r="E132" s="9" t="s">
        <v>283</v>
      </c>
      <c r="F132" s="9"/>
      <c r="G132" s="11">
        <v>50</v>
      </c>
    </row>
    <row r="133" spans="1:7" s="67" customFormat="1" ht="15" customHeight="1">
      <c r="A133" s="1" t="s">
        <v>284</v>
      </c>
      <c r="B133" s="7" t="s">
        <v>258</v>
      </c>
      <c r="C133" s="28" t="s">
        <v>254</v>
      </c>
      <c r="D133" s="28" t="s">
        <v>230</v>
      </c>
      <c r="E133" s="9" t="s">
        <v>285</v>
      </c>
      <c r="F133" s="9"/>
      <c r="G133" s="11">
        <v>50</v>
      </c>
    </row>
    <row r="134" spans="1:7" s="67" customFormat="1" ht="19.5" customHeight="1">
      <c r="A134" s="19" t="s">
        <v>184</v>
      </c>
      <c r="B134" s="7" t="s">
        <v>258</v>
      </c>
      <c r="C134" s="28" t="s">
        <v>254</v>
      </c>
      <c r="D134" s="28" t="s">
        <v>230</v>
      </c>
      <c r="E134" s="9" t="s">
        <v>285</v>
      </c>
      <c r="F134" s="9">
        <v>240</v>
      </c>
      <c r="G134" s="11">
        <v>50</v>
      </c>
    </row>
    <row r="135" spans="1:7" s="66" customFormat="1" ht="13.5">
      <c r="A135" s="30" t="s">
        <v>6</v>
      </c>
      <c r="B135" s="7" t="s">
        <v>258</v>
      </c>
      <c r="C135" s="64" t="s">
        <v>255</v>
      </c>
      <c r="D135" s="64" t="s">
        <v>231</v>
      </c>
      <c r="E135" s="64"/>
      <c r="F135" s="64"/>
      <c r="G135" s="65">
        <f>G136</f>
        <v>60836.4</v>
      </c>
    </row>
    <row r="136" spans="1:7" s="67" customFormat="1" ht="33" customHeight="1">
      <c r="A136" s="1" t="s">
        <v>170</v>
      </c>
      <c r="B136" s="7" t="s">
        <v>258</v>
      </c>
      <c r="C136" s="28" t="s">
        <v>254</v>
      </c>
      <c r="D136" s="28" t="s">
        <v>232</v>
      </c>
      <c r="E136" s="9" t="s">
        <v>41</v>
      </c>
      <c r="F136" s="28"/>
      <c r="G136" s="55">
        <f>G137+G142+G162</f>
        <v>60836.4</v>
      </c>
    </row>
    <row r="137" spans="1:7" s="67" customFormat="1" ht="21" customHeight="1">
      <c r="A137" s="1" t="s">
        <v>177</v>
      </c>
      <c r="B137" s="7" t="s">
        <v>258</v>
      </c>
      <c r="C137" s="28" t="s">
        <v>254</v>
      </c>
      <c r="D137" s="28" t="s">
        <v>232</v>
      </c>
      <c r="E137" s="9" t="s">
        <v>102</v>
      </c>
      <c r="F137" s="9"/>
      <c r="G137" s="55">
        <f>G138+G140</f>
        <v>10520</v>
      </c>
    </row>
    <row r="138" spans="1:7" s="67" customFormat="1" ht="17.25" customHeight="1">
      <c r="A138" s="1" t="s">
        <v>105</v>
      </c>
      <c r="B138" s="7" t="s">
        <v>258</v>
      </c>
      <c r="C138" s="28" t="s">
        <v>254</v>
      </c>
      <c r="D138" s="28" t="s">
        <v>232</v>
      </c>
      <c r="E138" s="9" t="s">
        <v>103</v>
      </c>
      <c r="F138" s="9"/>
      <c r="G138" s="55">
        <f>G139</f>
        <v>2900</v>
      </c>
    </row>
    <row r="139" spans="1:7" s="67" customFormat="1" ht="18" customHeight="1">
      <c r="A139" s="69" t="s">
        <v>184</v>
      </c>
      <c r="B139" s="7" t="s">
        <v>258</v>
      </c>
      <c r="C139" s="28" t="s">
        <v>254</v>
      </c>
      <c r="D139" s="28" t="s">
        <v>232</v>
      </c>
      <c r="E139" s="9" t="s">
        <v>103</v>
      </c>
      <c r="F139" s="9">
        <v>240</v>
      </c>
      <c r="G139" s="11">
        <v>2900</v>
      </c>
    </row>
    <row r="140" spans="1:7" s="67" customFormat="1" ht="17.25" customHeight="1">
      <c r="A140" s="1" t="s">
        <v>107</v>
      </c>
      <c r="B140" s="7" t="s">
        <v>258</v>
      </c>
      <c r="C140" s="28" t="s">
        <v>254</v>
      </c>
      <c r="D140" s="28" t="s">
        <v>232</v>
      </c>
      <c r="E140" s="9" t="s">
        <v>108</v>
      </c>
      <c r="F140" s="9"/>
      <c r="G140" s="55">
        <v>7620</v>
      </c>
    </row>
    <row r="141" spans="1:7" s="67" customFormat="1" ht="13.5">
      <c r="A141" s="69" t="s">
        <v>184</v>
      </c>
      <c r="B141" s="7" t="s">
        <v>258</v>
      </c>
      <c r="C141" s="28" t="s">
        <v>254</v>
      </c>
      <c r="D141" s="28" t="s">
        <v>232</v>
      </c>
      <c r="E141" s="9" t="s">
        <v>108</v>
      </c>
      <c r="F141" s="9">
        <v>240</v>
      </c>
      <c r="G141" s="55">
        <v>7620</v>
      </c>
    </row>
    <row r="142" spans="1:7" s="67" customFormat="1" ht="12.75" customHeight="1">
      <c r="A142" s="1" t="s">
        <v>261</v>
      </c>
      <c r="B142" s="7" t="s">
        <v>258</v>
      </c>
      <c r="C142" s="28" t="s">
        <v>254</v>
      </c>
      <c r="D142" s="28" t="s">
        <v>232</v>
      </c>
      <c r="E142" s="6" t="s">
        <v>109</v>
      </c>
      <c r="F142" s="9"/>
      <c r="G142" s="55">
        <f>G153+G151+G149+G147+G145+G143+G155+G157+G159</f>
        <v>47311.1</v>
      </c>
    </row>
    <row r="143" spans="1:7" s="67" customFormat="1" ht="13.5">
      <c r="A143" s="1" t="s">
        <v>110</v>
      </c>
      <c r="B143" s="7" t="s">
        <v>258</v>
      </c>
      <c r="C143" s="28" t="s">
        <v>254</v>
      </c>
      <c r="D143" s="28" t="s">
        <v>232</v>
      </c>
      <c r="E143" s="9" t="s">
        <v>111</v>
      </c>
      <c r="F143" s="9"/>
      <c r="G143" s="55">
        <f>G144</f>
        <v>932</v>
      </c>
    </row>
    <row r="144" spans="1:7" s="67" customFormat="1" ht="18" customHeight="1">
      <c r="A144" s="69" t="s">
        <v>184</v>
      </c>
      <c r="B144" s="7" t="s">
        <v>258</v>
      </c>
      <c r="C144" s="28" t="s">
        <v>254</v>
      </c>
      <c r="D144" s="28" t="s">
        <v>232</v>
      </c>
      <c r="E144" s="9" t="s">
        <v>111</v>
      </c>
      <c r="F144" s="9">
        <v>240</v>
      </c>
      <c r="G144" s="11">
        <f>2800-1368-500</f>
        <v>932</v>
      </c>
    </row>
    <row r="145" spans="1:7" s="67" customFormat="1" ht="14.25" customHeight="1">
      <c r="A145" s="1" t="s">
        <v>113</v>
      </c>
      <c r="B145" s="7" t="s">
        <v>258</v>
      </c>
      <c r="C145" s="28" t="s">
        <v>254</v>
      </c>
      <c r="D145" s="28" t="s">
        <v>232</v>
      </c>
      <c r="E145" s="9" t="s">
        <v>114</v>
      </c>
      <c r="F145" s="28"/>
      <c r="G145" s="55">
        <f>G146</f>
        <v>750</v>
      </c>
    </row>
    <row r="146" spans="1:7" s="67" customFormat="1" ht="13.5">
      <c r="A146" s="69" t="s">
        <v>184</v>
      </c>
      <c r="B146" s="7" t="s">
        <v>258</v>
      </c>
      <c r="C146" s="28" t="s">
        <v>254</v>
      </c>
      <c r="D146" s="28" t="s">
        <v>232</v>
      </c>
      <c r="E146" s="9" t="s">
        <v>114</v>
      </c>
      <c r="F146" s="28">
        <v>240</v>
      </c>
      <c r="G146" s="11">
        <f>4450-3700</f>
        <v>750</v>
      </c>
    </row>
    <row r="147" spans="1:7" s="67" customFormat="1" ht="13.5">
      <c r="A147" s="1" t="s">
        <v>120</v>
      </c>
      <c r="B147" s="7" t="s">
        <v>258</v>
      </c>
      <c r="C147" s="28" t="s">
        <v>254</v>
      </c>
      <c r="D147" s="28" t="s">
        <v>232</v>
      </c>
      <c r="E147" s="9" t="s">
        <v>115</v>
      </c>
      <c r="F147" s="9"/>
      <c r="G147" s="55">
        <f>G148</f>
        <v>2555</v>
      </c>
    </row>
    <row r="148" spans="1:7" s="67" customFormat="1" ht="20.25" customHeight="1">
      <c r="A148" s="69" t="s">
        <v>184</v>
      </c>
      <c r="B148" s="7" t="s">
        <v>258</v>
      </c>
      <c r="C148" s="28" t="s">
        <v>254</v>
      </c>
      <c r="D148" s="28" t="s">
        <v>232</v>
      </c>
      <c r="E148" s="9" t="s">
        <v>115</v>
      </c>
      <c r="F148" s="9">
        <v>240</v>
      </c>
      <c r="G148" s="55">
        <f>1335+1220</f>
        <v>2555</v>
      </c>
    </row>
    <row r="149" spans="1:7" s="67" customFormat="1" ht="12" customHeight="1">
      <c r="A149" s="1" t="s">
        <v>162</v>
      </c>
      <c r="B149" s="7" t="s">
        <v>258</v>
      </c>
      <c r="C149" s="28" t="s">
        <v>254</v>
      </c>
      <c r="D149" s="28" t="s">
        <v>232</v>
      </c>
      <c r="E149" s="9" t="s">
        <v>116</v>
      </c>
      <c r="F149" s="9"/>
      <c r="G149" s="55">
        <f>G150</f>
        <v>28093</v>
      </c>
    </row>
    <row r="150" spans="1:7" s="67" customFormat="1" ht="12.75" customHeight="1">
      <c r="A150" s="69" t="s">
        <v>184</v>
      </c>
      <c r="B150" s="7" t="s">
        <v>258</v>
      </c>
      <c r="C150" s="28" t="s">
        <v>254</v>
      </c>
      <c r="D150" s="28" t="s">
        <v>232</v>
      </c>
      <c r="E150" s="9" t="s">
        <v>116</v>
      </c>
      <c r="F150" s="9">
        <v>240</v>
      </c>
      <c r="G150" s="55">
        <f>14670+6700+500+6223</f>
        <v>28093</v>
      </c>
    </row>
    <row r="151" spans="1:7" s="67" customFormat="1" ht="21.75" customHeight="1">
      <c r="A151" s="1" t="s">
        <v>262</v>
      </c>
      <c r="B151" s="7" t="s">
        <v>258</v>
      </c>
      <c r="C151" s="28" t="s">
        <v>254</v>
      </c>
      <c r="D151" s="28" t="s">
        <v>232</v>
      </c>
      <c r="E151" s="9" t="s">
        <v>121</v>
      </c>
      <c r="F151" s="9"/>
      <c r="G151" s="55">
        <f>G152</f>
        <v>196.4</v>
      </c>
    </row>
    <row r="152" spans="1:7" s="67" customFormat="1" ht="15" customHeight="1">
      <c r="A152" s="69" t="s">
        <v>184</v>
      </c>
      <c r="B152" s="7" t="s">
        <v>258</v>
      </c>
      <c r="C152" s="28" t="s">
        <v>254</v>
      </c>
      <c r="D152" s="28" t="s">
        <v>232</v>
      </c>
      <c r="E152" s="9" t="s">
        <v>121</v>
      </c>
      <c r="F152" s="9">
        <v>240</v>
      </c>
      <c r="G152" s="55">
        <f>50+146.4</f>
        <v>196.4</v>
      </c>
    </row>
    <row r="153" spans="1:7" s="67" customFormat="1" ht="18" customHeight="1">
      <c r="A153" s="1" t="s">
        <v>123</v>
      </c>
      <c r="B153" s="7" t="s">
        <v>258</v>
      </c>
      <c r="C153" s="28" t="s">
        <v>254</v>
      </c>
      <c r="D153" s="28" t="s">
        <v>232</v>
      </c>
      <c r="E153" s="9" t="s">
        <v>112</v>
      </c>
      <c r="F153" s="9"/>
      <c r="G153" s="55">
        <f>G154</f>
        <v>11297.7</v>
      </c>
    </row>
    <row r="154" spans="1:7" s="67" customFormat="1" ht="21" customHeight="1">
      <c r="A154" s="69" t="s">
        <v>184</v>
      </c>
      <c r="B154" s="7" t="s">
        <v>258</v>
      </c>
      <c r="C154" s="28" t="s">
        <v>254</v>
      </c>
      <c r="D154" s="28" t="s">
        <v>232</v>
      </c>
      <c r="E154" s="9" t="s">
        <v>112</v>
      </c>
      <c r="F154" s="9">
        <v>240</v>
      </c>
      <c r="G154" s="55">
        <f>10227.7+900+170</f>
        <v>11297.7</v>
      </c>
    </row>
    <row r="155" spans="1:7" s="67" customFormat="1" ht="54.75" hidden="1">
      <c r="A155" s="103" t="s">
        <v>263</v>
      </c>
      <c r="B155" s="108" t="s">
        <v>258</v>
      </c>
      <c r="C155" s="101" t="s">
        <v>277</v>
      </c>
      <c r="D155" s="101" t="s">
        <v>276</v>
      </c>
      <c r="E155" s="96" t="s">
        <v>198</v>
      </c>
      <c r="F155" s="96"/>
      <c r="G155" s="98">
        <v>0</v>
      </c>
    </row>
    <row r="156" spans="1:7" s="67" customFormat="1" ht="13.5" hidden="1">
      <c r="A156" s="103" t="s">
        <v>184</v>
      </c>
      <c r="B156" s="108" t="s">
        <v>258</v>
      </c>
      <c r="C156" s="101" t="s">
        <v>277</v>
      </c>
      <c r="D156" s="101" t="s">
        <v>276</v>
      </c>
      <c r="E156" s="96" t="s">
        <v>198</v>
      </c>
      <c r="F156" s="96">
        <v>240</v>
      </c>
      <c r="G156" s="98">
        <v>0</v>
      </c>
    </row>
    <row r="157" spans="1:7" s="67" customFormat="1" ht="65.25" customHeight="1">
      <c r="A157" s="69" t="s">
        <v>195</v>
      </c>
      <c r="B157" s="7" t="s">
        <v>258</v>
      </c>
      <c r="C157" s="28" t="s">
        <v>254</v>
      </c>
      <c r="D157" s="28" t="s">
        <v>232</v>
      </c>
      <c r="E157" s="9" t="s">
        <v>196</v>
      </c>
      <c r="F157" s="9"/>
      <c r="G157" s="11">
        <v>2400</v>
      </c>
    </row>
    <row r="158" spans="1:7" s="67" customFormat="1" ht="13.5">
      <c r="A158" s="69" t="s">
        <v>184</v>
      </c>
      <c r="B158" s="7" t="s">
        <v>258</v>
      </c>
      <c r="C158" s="28" t="s">
        <v>254</v>
      </c>
      <c r="D158" s="28" t="s">
        <v>232</v>
      </c>
      <c r="E158" s="9" t="s">
        <v>196</v>
      </c>
      <c r="F158" s="9">
        <v>240</v>
      </c>
      <c r="G158" s="11">
        <v>2400</v>
      </c>
    </row>
    <row r="159" spans="1:7" s="67" customFormat="1" ht="60.75" customHeight="1">
      <c r="A159" s="1" t="s">
        <v>199</v>
      </c>
      <c r="B159" s="7" t="s">
        <v>258</v>
      </c>
      <c r="C159" s="28" t="s">
        <v>254</v>
      </c>
      <c r="D159" s="28" t="s">
        <v>232</v>
      </c>
      <c r="E159" s="9" t="s">
        <v>198</v>
      </c>
      <c r="F159" s="9"/>
      <c r="G159" s="11">
        <v>1087</v>
      </c>
    </row>
    <row r="160" spans="1:7" s="67" customFormat="1" ht="13.5">
      <c r="A160" s="69" t="s">
        <v>184</v>
      </c>
      <c r="B160" s="7" t="s">
        <v>258</v>
      </c>
      <c r="C160" s="28" t="s">
        <v>254</v>
      </c>
      <c r="D160" s="28" t="s">
        <v>232</v>
      </c>
      <c r="E160" s="9" t="s">
        <v>198</v>
      </c>
      <c r="F160" s="9">
        <v>240</v>
      </c>
      <c r="G160" s="11">
        <v>1087</v>
      </c>
    </row>
    <row r="161" spans="1:7" s="67" customFormat="1" ht="27">
      <c r="A161" s="1" t="s">
        <v>85</v>
      </c>
      <c r="B161" s="7" t="s">
        <v>258</v>
      </c>
      <c r="C161" s="28" t="s">
        <v>254</v>
      </c>
      <c r="D161" s="28" t="s">
        <v>232</v>
      </c>
      <c r="E161" s="9" t="s">
        <v>43</v>
      </c>
      <c r="F161" s="9"/>
      <c r="G161" s="11">
        <f>G162</f>
        <v>3005.3</v>
      </c>
    </row>
    <row r="162" spans="1:7" s="67" customFormat="1" ht="13.5">
      <c r="A162" s="1" t="s">
        <v>249</v>
      </c>
      <c r="B162" s="7" t="s">
        <v>258</v>
      </c>
      <c r="C162" s="28" t="s">
        <v>254</v>
      </c>
      <c r="D162" s="28" t="s">
        <v>232</v>
      </c>
      <c r="E162" s="9" t="s">
        <v>250</v>
      </c>
      <c r="F162" s="83"/>
      <c r="G162" s="55">
        <f>G163+G166</f>
        <v>3005.3</v>
      </c>
    </row>
    <row r="163" spans="1:7" s="67" customFormat="1" ht="51" customHeight="1">
      <c r="A163" s="1" t="s">
        <v>194</v>
      </c>
      <c r="B163" s="7" t="s">
        <v>258</v>
      </c>
      <c r="C163" s="28" t="s">
        <v>254</v>
      </c>
      <c r="D163" s="28" t="s">
        <v>232</v>
      </c>
      <c r="E163" s="9" t="s">
        <v>193</v>
      </c>
      <c r="F163" s="9"/>
      <c r="G163" s="11">
        <v>2000</v>
      </c>
    </row>
    <row r="164" spans="1:7" s="67" customFormat="1" ht="12" customHeight="1">
      <c r="A164" s="69" t="s">
        <v>184</v>
      </c>
      <c r="B164" s="7" t="s">
        <v>258</v>
      </c>
      <c r="C164" s="28" t="s">
        <v>254</v>
      </c>
      <c r="D164" s="28" t="s">
        <v>232</v>
      </c>
      <c r="E164" s="9" t="s">
        <v>193</v>
      </c>
      <c r="F164" s="9">
        <v>240</v>
      </c>
      <c r="G164" s="11">
        <v>2000</v>
      </c>
    </row>
    <row r="165" spans="1:7" s="67" customFormat="1" ht="49.5" customHeight="1">
      <c r="A165" s="1" t="s">
        <v>251</v>
      </c>
      <c r="B165" s="7" t="s">
        <v>258</v>
      </c>
      <c r="C165" s="7" t="s">
        <v>259</v>
      </c>
      <c r="D165" s="7" t="s">
        <v>272</v>
      </c>
      <c r="E165" s="9" t="s">
        <v>204</v>
      </c>
      <c r="F165" s="9"/>
      <c r="G165" s="11">
        <v>1005.3</v>
      </c>
    </row>
    <row r="166" spans="1:7" s="67" customFormat="1" ht="21.75" customHeight="1">
      <c r="A166" s="31" t="s">
        <v>184</v>
      </c>
      <c r="B166" s="7" t="s">
        <v>258</v>
      </c>
      <c r="C166" s="7" t="s">
        <v>259</v>
      </c>
      <c r="D166" s="7" t="s">
        <v>272</v>
      </c>
      <c r="E166" s="9" t="s">
        <v>204</v>
      </c>
      <c r="F166" s="9">
        <v>240</v>
      </c>
      <c r="G166" s="11">
        <v>1005.3</v>
      </c>
    </row>
    <row r="167" spans="1:7" s="67" customFormat="1" ht="13.5">
      <c r="A167" s="69" t="s">
        <v>264</v>
      </c>
      <c r="B167" s="7" t="s">
        <v>258</v>
      </c>
      <c r="C167" s="28" t="s">
        <v>265</v>
      </c>
      <c r="D167" s="28" t="s">
        <v>227</v>
      </c>
      <c r="E167" s="9"/>
      <c r="F167" s="9"/>
      <c r="G167" s="11">
        <f>G168</f>
        <v>1603</v>
      </c>
    </row>
    <row r="168" spans="1:7" s="66" customFormat="1" ht="12" customHeight="1">
      <c r="A168" s="84" t="s">
        <v>12</v>
      </c>
      <c r="B168" s="7" t="s">
        <v>258</v>
      </c>
      <c r="C168" s="64" t="s">
        <v>266</v>
      </c>
      <c r="D168" s="64" t="s">
        <v>266</v>
      </c>
      <c r="E168" s="64"/>
      <c r="F168" s="64"/>
      <c r="G168" s="65">
        <f>G169</f>
        <v>1603</v>
      </c>
    </row>
    <row r="169" spans="1:7" s="67" customFormat="1" ht="42" customHeight="1">
      <c r="A169" s="1" t="s">
        <v>86</v>
      </c>
      <c r="B169" s="7" t="s">
        <v>258</v>
      </c>
      <c r="C169" s="28" t="s">
        <v>265</v>
      </c>
      <c r="D169" s="28" t="s">
        <v>265</v>
      </c>
      <c r="E169" s="9" t="s">
        <v>42</v>
      </c>
      <c r="F169" s="9"/>
      <c r="G169" s="55">
        <f>G170</f>
        <v>1603</v>
      </c>
    </row>
    <row r="170" spans="1:7" s="67" customFormat="1" ht="13.5">
      <c r="A170" s="107" t="s">
        <v>179</v>
      </c>
      <c r="B170" s="7" t="s">
        <v>258</v>
      </c>
      <c r="C170" s="28" t="s">
        <v>265</v>
      </c>
      <c r="D170" s="28" t="s">
        <v>265</v>
      </c>
      <c r="E170" s="9" t="s">
        <v>124</v>
      </c>
      <c r="F170" s="9"/>
      <c r="G170" s="55">
        <f>G171</f>
        <v>1603</v>
      </c>
    </row>
    <row r="171" spans="1:7" s="67" customFormat="1" ht="30.75" customHeight="1">
      <c r="A171" s="1" t="s">
        <v>128</v>
      </c>
      <c r="B171" s="7" t="s">
        <v>258</v>
      </c>
      <c r="C171" s="28" t="s">
        <v>265</v>
      </c>
      <c r="D171" s="28" t="s">
        <v>265</v>
      </c>
      <c r="E171" s="9" t="s">
        <v>76</v>
      </c>
      <c r="F171" s="9"/>
      <c r="G171" s="55">
        <f>G172</f>
        <v>1603</v>
      </c>
    </row>
    <row r="172" spans="1:7" s="67" customFormat="1" ht="13.5">
      <c r="A172" s="69" t="s">
        <v>188</v>
      </c>
      <c r="B172" s="7" t="s">
        <v>258</v>
      </c>
      <c r="C172" s="28" t="s">
        <v>265</v>
      </c>
      <c r="D172" s="28" t="s">
        <v>265</v>
      </c>
      <c r="E172" s="9" t="s">
        <v>76</v>
      </c>
      <c r="F172" s="9">
        <v>620</v>
      </c>
      <c r="G172" s="11">
        <f>1463+140</f>
        <v>1603</v>
      </c>
    </row>
    <row r="173" spans="1:7" s="67" customFormat="1" ht="13.5">
      <c r="A173" s="69" t="s">
        <v>267</v>
      </c>
      <c r="B173" s="7" t="s">
        <v>258</v>
      </c>
      <c r="C173" s="28" t="s">
        <v>268</v>
      </c>
      <c r="D173" s="28" t="s">
        <v>227</v>
      </c>
      <c r="E173" s="9"/>
      <c r="F173" s="9"/>
      <c r="G173" s="11">
        <f>G174</f>
        <v>12846</v>
      </c>
    </row>
    <row r="174" spans="1:7" s="66" customFormat="1" ht="13.5">
      <c r="A174" s="30" t="s">
        <v>2</v>
      </c>
      <c r="B174" s="7" t="s">
        <v>258</v>
      </c>
      <c r="C174" s="64" t="s">
        <v>269</v>
      </c>
      <c r="D174" s="64" t="s">
        <v>228</v>
      </c>
      <c r="E174" s="64"/>
      <c r="F174" s="64"/>
      <c r="G174" s="65">
        <f>G175</f>
        <v>12846</v>
      </c>
    </row>
    <row r="175" spans="1:7" s="67" customFormat="1" ht="39" customHeight="1">
      <c r="A175" s="1" t="s">
        <v>86</v>
      </c>
      <c r="B175" s="7" t="s">
        <v>258</v>
      </c>
      <c r="C175" s="28" t="s">
        <v>268</v>
      </c>
      <c r="D175" s="28" t="s">
        <v>226</v>
      </c>
      <c r="E175" s="9" t="s">
        <v>288</v>
      </c>
      <c r="F175" s="28"/>
      <c r="G175" s="55">
        <f>G176</f>
        <v>12846</v>
      </c>
    </row>
    <row r="176" spans="1:7" s="67" customFormat="1" ht="13.5">
      <c r="A176" s="1" t="s">
        <v>180</v>
      </c>
      <c r="B176" s="7" t="s">
        <v>258</v>
      </c>
      <c r="C176" s="28" t="s">
        <v>268</v>
      </c>
      <c r="D176" s="28" t="s">
        <v>226</v>
      </c>
      <c r="E176" s="9" t="s">
        <v>125</v>
      </c>
      <c r="F176" s="9"/>
      <c r="G176" s="55">
        <f>G177+G179+G182</f>
        <v>12846</v>
      </c>
    </row>
    <row r="177" spans="1:7" s="67" customFormat="1" ht="35.25" customHeight="1">
      <c r="A177" s="1" t="s">
        <v>127</v>
      </c>
      <c r="B177" s="7" t="s">
        <v>258</v>
      </c>
      <c r="C177" s="28" t="s">
        <v>268</v>
      </c>
      <c r="D177" s="28" t="s">
        <v>226</v>
      </c>
      <c r="E177" s="9" t="s">
        <v>126</v>
      </c>
      <c r="F177" s="9"/>
      <c r="G177" s="55">
        <f>G178</f>
        <v>2592.7</v>
      </c>
    </row>
    <row r="178" spans="1:7" s="67" customFormat="1" ht="13.5">
      <c r="A178" s="69" t="s">
        <v>188</v>
      </c>
      <c r="B178" s="7" t="s">
        <v>258</v>
      </c>
      <c r="C178" s="28" t="s">
        <v>268</v>
      </c>
      <c r="D178" s="28" t="s">
        <v>226</v>
      </c>
      <c r="E178" s="9" t="s">
        <v>126</v>
      </c>
      <c r="F178" s="9">
        <v>620</v>
      </c>
      <c r="G178" s="11">
        <f>2335+257.7</f>
        <v>2592.7</v>
      </c>
    </row>
    <row r="179" spans="1:7" s="67" customFormat="1" ht="33" customHeight="1">
      <c r="A179" s="1" t="s">
        <v>166</v>
      </c>
      <c r="B179" s="7" t="s">
        <v>258</v>
      </c>
      <c r="C179" s="28" t="s">
        <v>268</v>
      </c>
      <c r="D179" s="28" t="s">
        <v>226</v>
      </c>
      <c r="E179" s="9" t="s">
        <v>165</v>
      </c>
      <c r="F179" s="9"/>
      <c r="G179" s="55">
        <f>G180</f>
        <v>9983.3</v>
      </c>
    </row>
    <row r="180" spans="1:7" s="67" customFormat="1" ht="13.5">
      <c r="A180" s="69" t="s">
        <v>188</v>
      </c>
      <c r="B180" s="7" t="s">
        <v>258</v>
      </c>
      <c r="C180" s="28" t="s">
        <v>268</v>
      </c>
      <c r="D180" s="28" t="s">
        <v>226</v>
      </c>
      <c r="E180" s="9" t="s">
        <v>165</v>
      </c>
      <c r="F180" s="9">
        <v>620</v>
      </c>
      <c r="G180" s="11">
        <f>9798.3+185</f>
        <v>9983.3</v>
      </c>
    </row>
    <row r="181" spans="1:7" s="67" customFormat="1" ht="23.25" customHeight="1">
      <c r="A181" s="69" t="s">
        <v>201</v>
      </c>
      <c r="B181" s="7" t="s">
        <v>258</v>
      </c>
      <c r="C181" s="28" t="s">
        <v>268</v>
      </c>
      <c r="D181" s="28" t="s">
        <v>226</v>
      </c>
      <c r="E181" s="9" t="s">
        <v>200</v>
      </c>
      <c r="F181" s="9"/>
      <c r="G181" s="11">
        <f>G182</f>
        <v>270</v>
      </c>
    </row>
    <row r="182" spans="1:7" s="67" customFormat="1" ht="17.25" customHeight="1">
      <c r="A182" s="69" t="s">
        <v>188</v>
      </c>
      <c r="B182" s="7" t="s">
        <v>258</v>
      </c>
      <c r="C182" s="28" t="s">
        <v>268</v>
      </c>
      <c r="D182" s="28" t="s">
        <v>226</v>
      </c>
      <c r="E182" s="9" t="s">
        <v>200</v>
      </c>
      <c r="F182" s="9">
        <v>620</v>
      </c>
      <c r="G182" s="11">
        <v>270</v>
      </c>
    </row>
    <row r="183" spans="1:7" s="67" customFormat="1" ht="13.5">
      <c r="A183" s="69" t="s">
        <v>270</v>
      </c>
      <c r="B183" s="7" t="s">
        <v>258</v>
      </c>
      <c r="C183" s="28">
        <v>10</v>
      </c>
      <c r="D183" s="28" t="s">
        <v>227</v>
      </c>
      <c r="E183" s="9"/>
      <c r="F183" s="9"/>
      <c r="G183" s="11">
        <f>G184+G189</f>
        <v>3790.5</v>
      </c>
    </row>
    <row r="184" spans="1:7" s="66" customFormat="1" ht="13.5">
      <c r="A184" s="30" t="s">
        <v>1</v>
      </c>
      <c r="B184" s="7" t="s">
        <v>258</v>
      </c>
      <c r="C184" s="64">
        <v>10</v>
      </c>
      <c r="D184" s="64" t="s">
        <v>228</v>
      </c>
      <c r="E184" s="64"/>
      <c r="F184" s="64"/>
      <c r="G184" s="65">
        <f>G185</f>
        <v>2692.5</v>
      </c>
    </row>
    <row r="185" spans="1:7" s="67" customFormat="1" ht="28.5" customHeight="1">
      <c r="A185" s="1" t="s">
        <v>25</v>
      </c>
      <c r="B185" s="7" t="s">
        <v>258</v>
      </c>
      <c r="C185" s="28">
        <v>10</v>
      </c>
      <c r="D185" s="28" t="s">
        <v>226</v>
      </c>
      <c r="E185" s="9" t="s">
        <v>44</v>
      </c>
      <c r="F185" s="28"/>
      <c r="G185" s="55">
        <f>G186</f>
        <v>2692.5</v>
      </c>
    </row>
    <row r="186" spans="1:7" s="67" customFormat="1" ht="30" customHeight="1">
      <c r="A186" s="1" t="s">
        <v>83</v>
      </c>
      <c r="B186" s="7" t="s">
        <v>258</v>
      </c>
      <c r="C186" s="28">
        <v>10</v>
      </c>
      <c r="D186" s="28" t="s">
        <v>226</v>
      </c>
      <c r="E186" s="9" t="s">
        <v>159</v>
      </c>
      <c r="F186" s="9"/>
      <c r="G186" s="55">
        <f>G187</f>
        <v>2692.5</v>
      </c>
    </row>
    <row r="187" spans="1:7" s="67" customFormat="1" ht="16.5" customHeight="1">
      <c r="A187" s="1" t="s">
        <v>160</v>
      </c>
      <c r="B187" s="7" t="s">
        <v>258</v>
      </c>
      <c r="C187" s="28">
        <v>10</v>
      </c>
      <c r="D187" s="28" t="s">
        <v>226</v>
      </c>
      <c r="E187" s="9" t="s">
        <v>143</v>
      </c>
      <c r="F187" s="9"/>
      <c r="G187" s="55">
        <f>G188</f>
        <v>2692.5</v>
      </c>
    </row>
    <row r="188" spans="1:7" s="67" customFormat="1" ht="15" customHeight="1">
      <c r="A188" s="69" t="s">
        <v>189</v>
      </c>
      <c r="B188" s="7" t="s">
        <v>258</v>
      </c>
      <c r="C188" s="28">
        <v>10</v>
      </c>
      <c r="D188" s="28" t="s">
        <v>226</v>
      </c>
      <c r="E188" s="9" t="s">
        <v>143</v>
      </c>
      <c r="F188" s="9">
        <v>310</v>
      </c>
      <c r="G188" s="11">
        <v>2692.5</v>
      </c>
    </row>
    <row r="189" spans="1:7" s="66" customFormat="1" ht="13.5">
      <c r="A189" s="30" t="s">
        <v>7</v>
      </c>
      <c r="B189" s="7" t="s">
        <v>258</v>
      </c>
      <c r="C189" s="64">
        <v>10</v>
      </c>
      <c r="D189" s="64" t="s">
        <v>231</v>
      </c>
      <c r="E189" s="64"/>
      <c r="F189" s="64"/>
      <c r="G189" s="65">
        <f>G190</f>
        <v>1098</v>
      </c>
    </row>
    <row r="190" spans="1:7" s="67" customFormat="1" ht="32.25" customHeight="1">
      <c r="A190" s="1" t="s">
        <v>56</v>
      </c>
      <c r="B190" s="7" t="s">
        <v>258</v>
      </c>
      <c r="C190" s="28">
        <v>10</v>
      </c>
      <c r="D190" s="28" t="s">
        <v>232</v>
      </c>
      <c r="E190" s="9" t="s">
        <v>130</v>
      </c>
      <c r="F190" s="28"/>
      <c r="G190" s="55">
        <f>G191+G194</f>
        <v>1098</v>
      </c>
    </row>
    <row r="191" spans="1:7" s="67" customFormat="1" ht="24" customHeight="1">
      <c r="A191" s="1" t="s">
        <v>183</v>
      </c>
      <c r="B191" s="7" t="s">
        <v>258</v>
      </c>
      <c r="C191" s="28">
        <v>10</v>
      </c>
      <c r="D191" s="28" t="s">
        <v>232</v>
      </c>
      <c r="E191" s="9" t="s">
        <v>133</v>
      </c>
      <c r="F191" s="9"/>
      <c r="G191" s="55">
        <f>G192</f>
        <v>998</v>
      </c>
    </row>
    <row r="192" spans="1:7" s="67" customFormat="1" ht="21" customHeight="1">
      <c r="A192" s="1" t="s">
        <v>135</v>
      </c>
      <c r="B192" s="7" t="s">
        <v>258</v>
      </c>
      <c r="C192" s="28">
        <v>10</v>
      </c>
      <c r="D192" s="28" t="s">
        <v>232</v>
      </c>
      <c r="E192" s="9" t="s">
        <v>134</v>
      </c>
      <c r="F192" s="9"/>
      <c r="G192" s="55">
        <f>G193</f>
        <v>998</v>
      </c>
    </row>
    <row r="193" spans="1:7" s="67" customFormat="1" ht="18" customHeight="1">
      <c r="A193" s="69" t="s">
        <v>190</v>
      </c>
      <c r="B193" s="7" t="s">
        <v>258</v>
      </c>
      <c r="C193" s="28">
        <v>10</v>
      </c>
      <c r="D193" s="28" t="s">
        <v>232</v>
      </c>
      <c r="E193" s="9" t="s">
        <v>134</v>
      </c>
      <c r="F193" s="9">
        <v>320</v>
      </c>
      <c r="G193" s="11">
        <v>998</v>
      </c>
    </row>
    <row r="194" spans="1:7" s="67" customFormat="1" ht="20.25" customHeight="1">
      <c r="A194" s="73" t="s">
        <v>218</v>
      </c>
      <c r="B194" s="7" t="s">
        <v>258</v>
      </c>
      <c r="C194" s="7" t="s">
        <v>271</v>
      </c>
      <c r="D194" s="7" t="s">
        <v>272</v>
      </c>
      <c r="E194" s="10" t="s">
        <v>219</v>
      </c>
      <c r="F194" s="9"/>
      <c r="G194" s="11">
        <v>100</v>
      </c>
    </row>
    <row r="195" spans="1:7" s="67" customFormat="1" ht="36.75" customHeight="1">
      <c r="A195" s="73" t="s">
        <v>273</v>
      </c>
      <c r="B195" s="7" t="s">
        <v>258</v>
      </c>
      <c r="C195" s="7" t="s">
        <v>271</v>
      </c>
      <c r="D195" s="7" t="s">
        <v>272</v>
      </c>
      <c r="E195" s="10" t="s">
        <v>217</v>
      </c>
      <c r="F195" s="9"/>
      <c r="G195" s="11">
        <v>100</v>
      </c>
    </row>
    <row r="196" spans="1:7" s="67" customFormat="1" ht="17.25" customHeight="1">
      <c r="A196" s="69" t="s">
        <v>190</v>
      </c>
      <c r="B196" s="7" t="s">
        <v>258</v>
      </c>
      <c r="C196" s="7" t="s">
        <v>271</v>
      </c>
      <c r="D196" s="7" t="s">
        <v>272</v>
      </c>
      <c r="E196" s="10" t="s">
        <v>217</v>
      </c>
      <c r="F196" s="9">
        <v>320</v>
      </c>
      <c r="G196" s="11">
        <v>100</v>
      </c>
    </row>
    <row r="197" spans="1:7" s="67" customFormat="1" ht="13.5">
      <c r="A197" s="69" t="s">
        <v>274</v>
      </c>
      <c r="B197" s="7" t="s">
        <v>258</v>
      </c>
      <c r="C197" s="28">
        <v>11</v>
      </c>
      <c r="D197" s="28" t="s">
        <v>227</v>
      </c>
      <c r="E197" s="9"/>
      <c r="F197" s="9"/>
      <c r="G197" s="11">
        <f>G198</f>
        <v>1545</v>
      </c>
    </row>
    <row r="198" spans="1:7" s="66" customFormat="1" ht="18" customHeight="1">
      <c r="A198" s="30" t="s">
        <v>0</v>
      </c>
      <c r="B198" s="7" t="s">
        <v>258</v>
      </c>
      <c r="C198" s="64">
        <v>11</v>
      </c>
      <c r="D198" s="64" t="s">
        <v>255</v>
      </c>
      <c r="E198" s="64"/>
      <c r="F198" s="64"/>
      <c r="G198" s="65">
        <f>G199</f>
        <v>1545</v>
      </c>
    </row>
    <row r="199" spans="1:12" s="67" customFormat="1" ht="39" customHeight="1">
      <c r="A199" s="1" t="s">
        <v>86</v>
      </c>
      <c r="B199" s="7" t="s">
        <v>258</v>
      </c>
      <c r="C199" s="28">
        <v>11</v>
      </c>
      <c r="D199" s="28" t="s">
        <v>254</v>
      </c>
      <c r="E199" s="9" t="s">
        <v>42</v>
      </c>
      <c r="F199" s="28"/>
      <c r="G199" s="11">
        <f>G200</f>
        <v>1545</v>
      </c>
      <c r="L199" s="68"/>
    </row>
    <row r="200" spans="1:7" s="67" customFormat="1" ht="18" customHeight="1">
      <c r="A200" s="1" t="s">
        <v>181</v>
      </c>
      <c r="B200" s="7" t="s">
        <v>258</v>
      </c>
      <c r="C200" s="28">
        <v>11</v>
      </c>
      <c r="D200" s="28" t="s">
        <v>254</v>
      </c>
      <c r="E200" s="9" t="s">
        <v>129</v>
      </c>
      <c r="F200" s="9"/>
      <c r="G200" s="11">
        <f>G201</f>
        <v>1545</v>
      </c>
    </row>
    <row r="201" spans="1:7" s="67" customFormat="1" ht="16.5" customHeight="1">
      <c r="A201" s="1" t="s">
        <v>281</v>
      </c>
      <c r="B201" s="7" t="s">
        <v>258</v>
      </c>
      <c r="C201" s="28">
        <v>11</v>
      </c>
      <c r="D201" s="28" t="s">
        <v>254</v>
      </c>
      <c r="E201" s="9" t="s">
        <v>280</v>
      </c>
      <c r="F201" s="9"/>
      <c r="G201" s="11">
        <f>G202</f>
        <v>1545</v>
      </c>
    </row>
    <row r="202" spans="1:7" s="67" customFormat="1" ht="15" customHeight="1">
      <c r="A202" s="69" t="s">
        <v>184</v>
      </c>
      <c r="B202" s="7" t="s">
        <v>258</v>
      </c>
      <c r="C202" s="28">
        <v>11</v>
      </c>
      <c r="D202" s="28" t="s">
        <v>254</v>
      </c>
      <c r="E202" s="9" t="s">
        <v>280</v>
      </c>
      <c r="F202" s="9">
        <v>240</v>
      </c>
      <c r="G202" s="11">
        <f>1685-140</f>
        <v>1545</v>
      </c>
    </row>
    <row r="203" spans="1:9" s="87" customFormat="1" ht="18">
      <c r="A203" s="85" t="s">
        <v>275</v>
      </c>
      <c r="B203" s="85"/>
      <c r="C203" s="85"/>
      <c r="D203" s="85"/>
      <c r="E203" s="85"/>
      <c r="F203" s="85"/>
      <c r="G203" s="86">
        <f>G197+G183+G173+G167+G101+G85+G66+G60+G5</f>
        <v>218779.09999999998</v>
      </c>
      <c r="I203" s="88"/>
    </row>
    <row r="204" spans="1:2" s="67" customFormat="1" ht="13.5">
      <c r="A204" s="76"/>
      <c r="B204" s="76"/>
    </row>
    <row r="205" s="67" customFormat="1" ht="13.5"/>
  </sheetData>
  <sheetProtection/>
  <mergeCells count="4">
    <mergeCell ref="A2:H2"/>
    <mergeCell ref="I104:L104"/>
    <mergeCell ref="I114:L114"/>
    <mergeCell ref="D1:G1"/>
  </mergeCells>
  <printOptions/>
  <pageMargins left="0.7086614173228347" right="0.5118110236220472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СергейБлохин</cp:lastModifiedBy>
  <cp:lastPrinted>2017-09-21T13:14:47Z</cp:lastPrinted>
  <dcterms:created xsi:type="dcterms:W3CDTF">2006-02-07T16:01:49Z</dcterms:created>
  <dcterms:modified xsi:type="dcterms:W3CDTF">2017-09-27T11:52:02Z</dcterms:modified>
  <cp:category/>
  <cp:version/>
  <cp:contentType/>
  <cp:contentStatus/>
</cp:coreProperties>
</file>